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tabRatio="791" activeTab="0"/>
  </bookViews>
  <sheets>
    <sheet name="intro" sheetId="1" r:id="rId1"/>
    <sheet name="guide" sheetId="2" r:id="rId2"/>
    <sheet name="log" sheetId="3" r:id="rId3"/>
    <sheet name="sample" sheetId="4" r:id="rId4"/>
    <sheet name="personal" sheetId="5" r:id="rId5"/>
    <sheet name="labour" sheetId="6" r:id="rId6"/>
    <sheet name="income" sheetId="7" r:id="rId7"/>
    <sheet name="assets" sheetId="8" r:id="rId8"/>
    <sheet name="expenditures" sheetId="9" r:id="rId9"/>
    <sheet name="sumstats" sheetId="10" r:id="rId10"/>
    <sheet name="Vars" sheetId="11" r:id="rId11"/>
  </sheets>
  <definedNames>
    <definedName name="_ftn1" localSheetId="1">'guide'!#REF!</definedName>
    <definedName name="_ftn2" localSheetId="1">'guide'!#REF!</definedName>
    <definedName name="_xlfn._FV" hidden="1">#NAME?</definedName>
    <definedName name="_xlnm.Print_Area" localSheetId="1">'guide'!$A$1:$B$56</definedName>
    <definedName name="_xlnm.Print_Area" localSheetId="0">'intro'!$A:$E</definedName>
    <definedName name="coCIVSRV_1">#REF!</definedName>
    <definedName name="coCIVSRV_2">#REF!</definedName>
    <definedName name="coEDUACH_1">#REF!</definedName>
    <definedName name="coEDUACH_2">#REF!</definedName>
    <definedName name="coEDY_1">#REF!</definedName>
    <definedName name="coEDY_2">#REF!</definedName>
    <definedName name="coEMPST_1">#REF!</definedName>
    <definedName name="coEMPST_2">#REF!</definedName>
    <definedName name="coFIRMSZ_1">#REF!</definedName>
    <definedName name="coFIRMSZ_2">#REF!</definedName>
    <definedName name="coGENDER_1">#REF!</definedName>
    <definedName name="coGENDER_2">#REF!</definedName>
    <definedName name="coHOURS_1">#REF!</definedName>
    <definedName name="coHOURS_2">#REF!</definedName>
    <definedName name="coINDST_1">#REF!</definedName>
    <definedName name="coINDST_2">#REF!</definedName>
    <definedName name="coLUMPY_1">#REF!</definedName>
    <definedName name="coLUMPY_2">#REF!</definedName>
    <definedName name="coMARST_1">#REF!</definedName>
    <definedName name="coMARST_2">#REF!</definedName>
    <definedName name="coOCC_1">#REF!</definedName>
    <definedName name="coOCC_2">#REF!</definedName>
    <definedName name="itBENCIG">#REF!</definedName>
    <definedName name="itBENCIG_1">#REF!</definedName>
    <definedName name="itBENCIG_2">#REF!</definedName>
    <definedName name="itBENCOM">#REF!</definedName>
    <definedName name="itBENCOM_1">#REF!</definedName>
    <definedName name="itBENCOM_2">#REF!</definedName>
    <definedName name="itBENdie_1">#REF!</definedName>
    <definedName name="itBENdie_2">#REF!</definedName>
    <definedName name="itBENMOB">#REF!</definedName>
    <definedName name="itBENMOB_1">#REF!</definedName>
    <definedName name="itBENMOB_2">#REF!</definedName>
    <definedName name="itBENsab_1">#REF!</definedName>
    <definedName name="itBENsab_2">#REF!</definedName>
    <definedName name="itBENsoc_1">#REF!</definedName>
    <definedName name="itBENsoc_2">#REF!</definedName>
    <definedName name="itCURWRK_1">#REF!</definedName>
    <definedName name="itCURWRK_2">#REF!</definedName>
    <definedName name="itFIN">#REF!</definedName>
    <definedName name="itIMPREH_1">#REF!</definedName>
    <definedName name="itIMPREH_2">#REF!</definedName>
    <definedName name="itIMPREL_1">#REF!</definedName>
    <definedName name="itIMPREL_2">#REF!</definedName>
    <definedName name="itIMPRET_1">#REF!</definedName>
    <definedName name="itIMPRET_2">#REF!</definedName>
    <definedName name="itINTASS_1">#REF!</definedName>
    <definedName name="itINTASS_2">#REF!</definedName>
    <definedName name="itINWRK_1">#REF!</definedName>
    <definedName name="itINWRK_2">#REF!</definedName>
    <definedName name="itLIFEAS_1">#REF!</definedName>
    <definedName name="itLIFEAS_2">#REF!</definedName>
    <definedName name="itLIFEIN_1">#REF!</definedName>
    <definedName name="itLIFEIN_2">#REF!</definedName>
    <definedName name="itMEDINS_1">#REF!</definedName>
    <definedName name="itMEDINS_2">#REF!</definedName>
    <definedName name="itPARIHH_1">#REF!</definedName>
    <definedName name="itPARIHH_2">#REF!</definedName>
    <definedName name="itPENMEM_1">#REF!</definedName>
    <definedName name="itPENMEM_2">#REF!</definedName>
    <definedName name="itRENTY">#REF!</definedName>
    <definedName name="itRENTYT_1">#REF!</definedName>
    <definedName name="itRENTYT_2">#REF!</definedName>
    <definedName name="itTFR_1">#REF!</definedName>
    <definedName name="itTFR_2">#REF!</definedName>
    <definedName name="Soc4_blue_c">#REF!</definedName>
    <definedName name="Soc4_exec_c">#REF!</definedName>
    <definedName name="Soc4_white_c">#REF!</definedName>
    <definedName name="_xlnm.Print_Titles" localSheetId="7">'assets'!$B:$C,'assets'!$1:$3</definedName>
    <definedName name="_xlnm.Print_Titles" localSheetId="8">'expenditures'!$B:$C,'expenditures'!$1:$3</definedName>
    <definedName name="_xlnm.Print_Titles" localSheetId="6">'income'!$B:$C,'income'!$1:$3</definedName>
    <definedName name="_xlnm.Print_Titles" localSheetId="5">'labour'!$B:$C,'labour'!$1:$3</definedName>
    <definedName name="_xlnm.Print_Titles" localSheetId="4">'personal'!$B:$C,'personal'!$1:$3</definedName>
    <definedName name="Z_0CA1F7B5_F586_4D5D_8797_FF2BECC7C4EC_.wvu.FilterData" localSheetId="4" hidden="1">'personal'!$A$3:$N$9</definedName>
    <definedName name="Z_2EB9C500_616B_4AB0_A422_290A811F94C9_.wvu.FilterData" localSheetId="7" hidden="1">'assets'!$A$3:$N$6</definedName>
    <definedName name="Z_2EB9C500_616B_4AB0_A422_290A811F94C9_.wvu.FilterData" localSheetId="8" hidden="1">'expenditures'!$A$3:$N$9</definedName>
    <definedName name="Z_2EB9C500_616B_4AB0_A422_290A811F94C9_.wvu.FilterData" localSheetId="6" hidden="1">'income'!$A$3:$N$41</definedName>
    <definedName name="Z_2EB9C500_616B_4AB0_A422_290A811F94C9_.wvu.FilterData" localSheetId="5" hidden="1">'labour'!$A$3:$N$20</definedName>
    <definedName name="Z_2EB9C500_616B_4AB0_A422_290A811F94C9_.wvu.FilterData" localSheetId="4" hidden="1">'personal'!$A$3:$N$9</definedName>
    <definedName name="Z_2EB9C500_616B_4AB0_A422_290A811F94C9_.wvu.PrintArea" localSheetId="1" hidden="1">'guide'!$A$1:$B$56</definedName>
    <definedName name="Z_2EB9C500_616B_4AB0_A422_290A811F94C9_.wvu.PrintArea" localSheetId="0" hidden="1">'intro'!$A:$E</definedName>
    <definedName name="Z_2EB9C500_616B_4AB0_A422_290A811F94C9_.wvu.PrintTitles" localSheetId="7" hidden="1">'assets'!$B:$C,'assets'!$1:$3</definedName>
    <definedName name="Z_2EB9C500_616B_4AB0_A422_290A811F94C9_.wvu.PrintTitles" localSheetId="8" hidden="1">'expenditures'!$B:$C,'expenditures'!$1:$3</definedName>
    <definedName name="Z_2EB9C500_616B_4AB0_A422_290A811F94C9_.wvu.PrintTitles" localSheetId="6" hidden="1">'income'!$B:$C,'income'!$1:$3</definedName>
    <definedName name="Z_2EB9C500_616B_4AB0_A422_290A811F94C9_.wvu.PrintTitles" localSheetId="5" hidden="1">'labour'!$B:$C,'labour'!$1:$3</definedName>
    <definedName name="Z_2EB9C500_616B_4AB0_A422_290A811F94C9_.wvu.PrintTitles" localSheetId="4" hidden="1">'personal'!$B:$C,'personal'!$1:$3</definedName>
    <definedName name="Z_82AF8EA6_C8ED_4F7B_A4A6_3B70FE37F806_.wvu.Cols" localSheetId="7" hidden="1">'assets'!#REF!,'assets'!#REF!,'assets'!#REF!</definedName>
    <definedName name="Z_82AF8EA6_C8ED_4F7B_A4A6_3B70FE37F806_.wvu.Cols" localSheetId="8" hidden="1">'expenditures'!#REF!,'expenditures'!#REF!,'expenditures'!#REF!</definedName>
    <definedName name="Z_82AF8EA6_C8ED_4F7B_A4A6_3B70FE37F806_.wvu.Cols" localSheetId="6" hidden="1">'income'!#REF!,'income'!#REF!,'income'!#REF!</definedName>
    <definedName name="Z_82AF8EA6_C8ED_4F7B_A4A6_3B70FE37F806_.wvu.Cols" localSheetId="4" hidden="1">'personal'!#REF!,'personal'!#REF!,'personal'!#REF!</definedName>
    <definedName name="Z_82AF8EA6_C8ED_4F7B_A4A6_3B70FE37F806_.wvu.PrintTitles" localSheetId="7" hidden="1">'assets'!$B:$B,'assets'!$1:$3</definedName>
    <definedName name="Z_82AF8EA6_C8ED_4F7B_A4A6_3B70FE37F806_.wvu.PrintTitles" localSheetId="8" hidden="1">'expenditures'!$B:$B,'expenditures'!$1:$3</definedName>
    <definedName name="Z_82AF8EA6_C8ED_4F7B_A4A6_3B70FE37F806_.wvu.PrintTitles" localSheetId="6" hidden="1">'income'!$B:$B,'income'!$1:$3</definedName>
    <definedName name="Z_82AF8EA6_C8ED_4F7B_A4A6_3B70FE37F806_.wvu.PrintTitles" localSheetId="4" hidden="1">'personal'!$B:$B,'personal'!$1:$3</definedName>
    <definedName name="Z_82AF8EA6_C8ED_4F7B_A4A6_3B70FE37F806_.wvu.Rows" localSheetId="7" hidden="1">'assets'!#REF!</definedName>
    <definedName name="Z_82AF8EA6_C8ED_4F7B_A4A6_3B70FE37F806_.wvu.Rows" localSheetId="8" hidden="1">'expenditures'!#REF!</definedName>
    <definedName name="Z_82AF8EA6_C8ED_4F7B_A4A6_3B70FE37F806_.wvu.Rows" localSheetId="6" hidden="1">'income'!#REF!</definedName>
    <definedName name="Z_82AF8EA6_C8ED_4F7B_A4A6_3B70FE37F806_.wvu.Rows" localSheetId="4" hidden="1">'personal'!#REF!</definedName>
  </definedNames>
  <calcPr fullCalcOnLoad="1"/>
</workbook>
</file>

<file path=xl/sharedStrings.xml><?xml version="1.0" encoding="utf-8"?>
<sst xmlns="http://schemas.openxmlformats.org/spreadsheetml/2006/main" count="3078" uniqueCount="1684">
  <si>
    <r>
      <t>All variables in input data must be documented: most importantly, how it was derived from the original source and what it contains.</t>
    </r>
    <r>
      <rPr>
        <sz val="8"/>
        <rFont val="Tahoma"/>
        <family val="2"/>
      </rPr>
      <t xml:space="preserve"> (Current examples in grey are just for illustration and must be deleted.)</t>
    </r>
  </si>
  <si>
    <t xml:space="preserve">Euromod databases are structured in a consistent, transparent, and flexible way. Consistency is necessary so that the same information is available in the same format across countries and databases. Transparency ensures that anyone can understand the variables available and their content. Flexibility allows one to smoothly include new variables and data in Euromod's format. In order to do so, we need to set a group of rules to be followed. 
</t>
  </si>
  <si>
    <t>Printing pages: To avoid printing unwanted pages, make sure you select only the pages you wish to print using "Print Range"</t>
  </si>
  <si>
    <r>
      <t xml:space="preserve">The variables currently listed in the worksheets are those directly derivable from the UDB EU-SILC 2006 (and useful for microsimulation purposes). 
- </t>
    </r>
    <r>
      <rPr>
        <b/>
        <sz val="8"/>
        <color indexed="10"/>
        <rFont val="Tahoma"/>
        <family val="2"/>
      </rPr>
      <t xml:space="preserve">Compulsory variables </t>
    </r>
    <r>
      <rPr>
        <sz val="8"/>
        <color indexed="10"/>
        <rFont val="Tahoma"/>
        <family val="2"/>
      </rPr>
      <t xml:space="preserve">are in </t>
    </r>
    <r>
      <rPr>
        <b/>
        <sz val="8"/>
        <color indexed="10"/>
        <rFont val="Tahoma"/>
        <family val="2"/>
      </rPr>
      <t>bold</t>
    </r>
    <r>
      <rPr>
        <sz val="8"/>
        <color indexed="10"/>
        <rFont val="Tahoma"/>
        <family val="2"/>
      </rPr>
      <t xml:space="preserve">. Even if they cannot be constructed from original data, they should be imputed and included. Where no required information is available, create a variable with zero values.
- Additional relevant variables must be included and named using the variable naming convention (see the Developer's Checklist).
</t>
    </r>
  </si>
  <si>
    <t>If a label is incomplete (e.g. new acronym, not yet contained in variables.xls), the macro highlights the corresponding cell in red.</t>
  </si>
  <si>
    <t>In order to generate automatic labels for variables included in the DRD, click on this button</t>
  </si>
  <si>
    <t>The DRD file and variables.xls must be stored in the same folder.</t>
  </si>
  <si>
    <t>Clicking on the above button, a macro runs through all sheets of the DRD, identifying sheets where it should operate on by the existence of variables to be labeled.</t>
  </si>
  <si>
    <t>If an acronym is categorical, not only the label is filled in, but all categories.</t>
  </si>
  <si>
    <t>If a variable for some reason cannot be labelled, the macro inserts a comment in the “Label”-column telling that “Generation of automatic labels failed!” and any contained text is unchanged</t>
  </si>
  <si>
    <t>The DRD file is NOT saved automatically – so if the macro did anything unwanted the file could be closed without saving to undo the changes.</t>
  </si>
  <si>
    <t>yot</t>
  </si>
  <si>
    <t>ypp</t>
  </si>
  <si>
    <t>ypr</t>
  </si>
  <si>
    <t>yse</t>
  </si>
  <si>
    <t>bed</t>
  </si>
  <si>
    <t>bhl</t>
  </si>
  <si>
    <t>bho</t>
  </si>
  <si>
    <t>bsa</t>
  </si>
  <si>
    <t>bun</t>
  </si>
  <si>
    <t>pdi</t>
  </si>
  <si>
    <t>poa</t>
  </si>
  <si>
    <t>psu</t>
  </si>
  <si>
    <t>tpr</t>
  </si>
  <si>
    <t>Std. Dev.
(weighted)</t>
  </si>
  <si>
    <t>WORKSHEETS</t>
  </si>
  <si>
    <t>General Guidelines</t>
  </si>
  <si>
    <t>FILLING IN THE DRD</t>
  </si>
  <si>
    <t>Expenditures</t>
  </si>
  <si>
    <r>
      <t xml:space="preserve">Experience has shown that corrections, improvements and inclusions are frequently performed on the database after its release. These changes need to be documented so users are aware of them. The objective of the change log worksheet is exactly that. (current </t>
    </r>
    <r>
      <rPr>
        <sz val="8"/>
        <color indexed="23"/>
        <rFont val="Tahoma"/>
        <family val="2"/>
      </rPr>
      <t xml:space="preserve">examples in grey </t>
    </r>
    <r>
      <rPr>
        <sz val="8"/>
        <rFont val="Tahoma"/>
        <family val="2"/>
      </rPr>
      <t xml:space="preserve">are just for illustration and must be deleted)
</t>
    </r>
  </si>
  <si>
    <t>Personal ID</t>
  </si>
  <si>
    <t>Household ID</t>
  </si>
  <si>
    <t>Partner ID: individual id of spouse or partner if they are present in the household (this is the person who is the cohabiting or married partner of the person in question). If not present set the variable to 0.</t>
  </si>
  <si>
    <t>Father ID: individual id of father or legal male guardian if he is present in the household. If not present set the variable to 0.</t>
  </si>
  <si>
    <t>Mother ID: individual id of mother or legal female guardian if she is present in the household. If not present set the variable to 0.</t>
  </si>
  <si>
    <t xml:space="preserve">Children with no parents (“loose children”) are not to be assigned to other adults in the household if there are any (but it should be checked how common they are).
</t>
  </si>
  <si>
    <t>Label</t>
  </si>
  <si>
    <t>date</t>
  </si>
  <si>
    <t>who</t>
  </si>
  <si>
    <t>change</t>
  </si>
  <si>
    <t>Description</t>
  </si>
  <si>
    <t>Max</t>
  </si>
  <si>
    <t>Period of collection of data:</t>
  </si>
  <si>
    <t>Type of data source:</t>
  </si>
  <si>
    <t>Data Provider:</t>
  </si>
  <si>
    <t>Personal Information</t>
  </si>
  <si>
    <t>Income, Benefits and Taxes</t>
  </si>
  <si>
    <t>Min</t>
  </si>
  <si>
    <t>Mean  
(weighted)</t>
  </si>
  <si>
    <t>variable</t>
  </si>
  <si>
    <t xml:space="preserve">Labour market information </t>
  </si>
  <si>
    <t>DATA REQUIREMENT DOCUMENT (DRD)</t>
  </si>
  <si>
    <t>Monetary Variable</t>
  </si>
  <si>
    <t>Default Variable</t>
  </si>
  <si>
    <t>Default Value</t>
  </si>
  <si>
    <t>Descriptive statistics</t>
  </si>
  <si>
    <t>Original sample</t>
  </si>
  <si>
    <t>Dropped *</t>
  </si>
  <si>
    <t>Final Sample</t>
  </si>
  <si>
    <t>households:</t>
  </si>
  <si>
    <t>individuals:</t>
  </si>
  <si>
    <t>* reasons for dropping observations:</t>
  </si>
  <si>
    <t>no. obs (hh)</t>
  </si>
  <si>
    <t>no. obs (ind)</t>
  </si>
  <si>
    <t>reason</t>
  </si>
  <si>
    <r>
      <t xml:space="preserve">Information about the sample derived to Euromod's database from the original data source. (current </t>
    </r>
    <r>
      <rPr>
        <sz val="8"/>
        <color indexed="23"/>
        <rFont val="Tahoma"/>
        <family val="2"/>
      </rPr>
      <t xml:space="preserve">examples in grey </t>
    </r>
    <r>
      <rPr>
        <sz val="8"/>
        <rFont val="Tahoma"/>
        <family val="2"/>
      </rPr>
      <t xml:space="preserve">are just for illustration and must be deleted)
</t>
    </r>
  </si>
  <si>
    <t>Name of Database:</t>
  </si>
  <si>
    <t>Change log</t>
  </si>
  <si>
    <t>We need enough information to allow us to create any hierarchy or set of relationships within the household.  The point of this is so that we can identify all units of assessment and so that we can be flexible about the definition of within-household units (“families”) in the analysis of results. For this reason, it is essential to have the following variables:</t>
  </si>
  <si>
    <t>Original Sample</t>
  </si>
  <si>
    <t>This information is mainly required for the simulation of social assistance means tests and for certain property taxes.</t>
  </si>
  <si>
    <t>file</t>
  </si>
  <si>
    <t>Why the DRD is like this?</t>
  </si>
  <si>
    <t>•</t>
  </si>
  <si>
    <t>dew</t>
  </si>
  <si>
    <t>dey</t>
  </si>
  <si>
    <t>lindi</t>
  </si>
  <si>
    <t>ypt</t>
  </si>
  <si>
    <t>Variable</t>
  </si>
  <si>
    <t>Number  
(weighted)</t>
  </si>
  <si>
    <t>*</t>
  </si>
  <si>
    <t xml:space="preserve">Value of Assets </t>
  </si>
  <si>
    <t>Notes: derivation from original data, and comments</t>
  </si>
  <si>
    <t>Description (name in original language in brackets)</t>
  </si>
  <si>
    <t>dag</t>
  </si>
  <si>
    <t>dct</t>
  </si>
  <si>
    <t>dcz</t>
  </si>
  <si>
    <t>ddi</t>
  </si>
  <si>
    <t>ddt</t>
  </si>
  <si>
    <t>dec</t>
  </si>
  <si>
    <t>deh</t>
  </si>
  <si>
    <t>dgn</t>
  </si>
  <si>
    <t>dms</t>
  </si>
  <si>
    <t>drgn1</t>
  </si>
  <si>
    <t>dwt</t>
  </si>
  <si>
    <t>idfather</t>
  </si>
  <si>
    <t>idhh</t>
  </si>
  <si>
    <t>idmother</t>
  </si>
  <si>
    <t>idpartner</t>
  </si>
  <si>
    <t>idperson</t>
  </si>
  <si>
    <t>les</t>
  </si>
  <si>
    <t>lhw</t>
  </si>
  <si>
    <t>liwwh</t>
  </si>
  <si>
    <t>loc</t>
  </si>
  <si>
    <t>lpemy</t>
  </si>
  <si>
    <t>lse</t>
  </si>
  <si>
    <t>lunmy</t>
  </si>
  <si>
    <t>afc</t>
  </si>
  <si>
    <t>amrrm</t>
  </si>
  <si>
    <t>amrtn</t>
  </si>
  <si>
    <t>xhc</t>
  </si>
  <si>
    <t>xhcmomi</t>
  </si>
  <si>
    <t>xhcrt</t>
  </si>
  <si>
    <t>xmp</t>
  </si>
  <si>
    <t>xpp</t>
  </si>
  <si>
    <t>yem</t>
  </si>
  <si>
    <t>yiy</t>
  </si>
  <si>
    <t xml:space="preserve">The types of expenditure that must be included (if available) are those that may be deductible in some circumstances in some countries.
</t>
  </si>
  <si>
    <t xml:space="preserve">All monetary available in the original dataset must be included in the EUROMOD data, including data on taxes and benefits to be simulated in the model. Capital gains and other lump-sum incomes (e.g. lottery winnings) must be clearly separated from other incomes (e.g. dividends, interests etc).
</t>
  </si>
  <si>
    <t xml:space="preserve">Log (see sheet "log") </t>
  </si>
  <si>
    <t xml:space="preserve">Sample (see sheet "sample") </t>
  </si>
  <si>
    <t>IDENTIFIER : father</t>
  </si>
  <si>
    <t>IDENTIFIER : hh</t>
  </si>
  <si>
    <t>IDENTIFIER : mother</t>
  </si>
  <si>
    <t>IDENTIFIER : partner</t>
  </si>
  <si>
    <t>IDENTIFIER : person</t>
  </si>
  <si>
    <t>DEMOGRAPHIC : Age</t>
  </si>
  <si>
    <t>DEMOGRAPHIC : Gender
 0: Female
 1: Male</t>
  </si>
  <si>
    <t>DEMOGRAPHIC : Weight</t>
  </si>
  <si>
    <t>DEMOGRAPHIC : Education - Highest Status
 0: Not completed Primary
 1: Primary
 2: Lower Secondary
 3: Upper Secondary
 4: Post Secondary
 5: Tertiary</t>
  </si>
  <si>
    <t>DEMOGRAPHIC : Education - Number of Years</t>
  </si>
  <si>
    <t xml:space="preserve">Personal Information (see sheet "personal") </t>
  </si>
  <si>
    <t xml:space="preserve">Income, Benefit and Taxes variables (see sheet "income") </t>
  </si>
  <si>
    <t xml:space="preserve">Assets (see sheet "assets") </t>
  </si>
  <si>
    <t xml:space="preserve">Expenditures (see sheet "expenditures") </t>
  </si>
  <si>
    <t>idorigperson</t>
  </si>
  <si>
    <t>idorighh</t>
  </si>
  <si>
    <t>IDENTIFIER : origperson</t>
  </si>
  <si>
    <t>IDENTIFIER : orighh</t>
  </si>
  <si>
    <t>A household weight is needed to provide population-level estimates. Please indicate what other adjustments are taken account of by the weight (e.g. sample design, non-response). If more than one weight is provided per household, please explain. Observations with zero (or negative) household weights must be dropped.</t>
  </si>
  <si>
    <t xml:space="preserve">Gross figures must be provided for all income variables. For example earnings variables should be provided before deduction of employee social insurance contributions and taxes (and any other deductions), but excluding  employer social insurance contributions. The same applies to other sources of income subject to taxes or contributions (benefit should be given before the deduction of any taxes they are subject to). The origin of the gross figures (i.e. recorded in the original data, procedure of imputation, ...) must be documented.
</t>
  </si>
  <si>
    <t>If a country team has added a variable using a new acronym (i.e. not included in variables.xls yet), the DRD will be finalised (and alla variables labeled) once the core team has added the acronym in variables.xls</t>
  </si>
  <si>
    <t>INCOME : Employment</t>
  </si>
  <si>
    <t>INCOME : Investment</t>
  </si>
  <si>
    <t>INCOME : Private Pension</t>
  </si>
  <si>
    <t>INCOME : Property</t>
  </si>
  <si>
    <t>INCOME : Private Transfers</t>
  </si>
  <si>
    <t>INCOME : Self Employment</t>
  </si>
  <si>
    <t>BENEFIT/PENSION : Disability</t>
  </si>
  <si>
    <t>BENEFIT/PENSION : Health</t>
  </si>
  <si>
    <t>BENEFIT/PENSION : Housing</t>
  </si>
  <si>
    <t>BENEFIT/PENSION : Social Assistance</t>
  </si>
  <si>
    <t>BENEFIT/PENSION : Unemployment</t>
  </si>
  <si>
    <t>BENEFIT/PENSION : Old Age</t>
  </si>
  <si>
    <t>BENEFIT/PENSION : Survivors</t>
  </si>
  <si>
    <t>TAX : Property tax</t>
  </si>
  <si>
    <t>LABOUR MARKET : Hours worked per week</t>
  </si>
  <si>
    <t>LABOUR MARKET : In work : Work history (length of time in months)</t>
  </si>
  <si>
    <t>LABOUR MARKET : Pensioner : Months per year</t>
  </si>
  <si>
    <t>LABOUR MARKET : Unemployed : Months per year</t>
  </si>
  <si>
    <t>ASSETS : Financial Capital</t>
  </si>
  <si>
    <t>ASSETS : Main Residence : Number of Rooms</t>
  </si>
  <si>
    <t>EXPENDITURE : Housing cost</t>
  </si>
  <si>
    <t>EXPENDITURE : Housing cost : Rent</t>
  </si>
  <si>
    <t>EXPENDITURE : Maintenance Payment</t>
  </si>
  <si>
    <t>EXPENDITURE : Private Pension (voluntary)</t>
  </si>
  <si>
    <t>Applicable Observations</t>
  </si>
  <si>
    <t>kfb</t>
  </si>
  <si>
    <t>dsu00</t>
  </si>
  <si>
    <t>dsu01</t>
  </si>
  <si>
    <t>dsu02</t>
  </si>
  <si>
    <t>lowas</t>
  </si>
  <si>
    <t>yivwg</t>
  </si>
  <si>
    <t>kivho</t>
  </si>
  <si>
    <t>DEMOGRAPHIC : Sample Units : Main/Basic</t>
  </si>
  <si>
    <t>DEMOGRAPHIC : Sample Units : 01</t>
  </si>
  <si>
    <t>DEMOGRAPHIC : Sample Units : 02</t>
  </si>
  <si>
    <t>INCOME : Imputed value : Wage/Salary</t>
  </si>
  <si>
    <t>LABOUR MARKET : Out of work : Actively Seeking</t>
  </si>
  <si>
    <t>lcs</t>
  </si>
  <si>
    <t>Income reference period:</t>
  </si>
  <si>
    <t>Currency of monetary variables:</t>
  </si>
  <si>
    <t>EUROMOD systems :</t>
  </si>
  <si>
    <t>Data guidelines</t>
  </si>
  <si>
    <t xml:space="preserve">The data should be released in .txt format 
</t>
  </si>
  <si>
    <r>
      <t xml:space="preserve">The data must </t>
    </r>
    <r>
      <rPr>
        <b/>
        <sz val="8"/>
        <color indexed="10"/>
        <rFont val="Tahoma"/>
        <family val="2"/>
      </rPr>
      <t>not contain any missing value</t>
    </r>
    <r>
      <rPr>
        <sz val="8"/>
        <color indexed="10"/>
        <rFont val="Tahoma"/>
        <family val="2"/>
      </rPr>
      <t xml:space="preserve">. Any imputation or estimation replacing missing values present in the original data need to be documented.  
</t>
    </r>
  </si>
  <si>
    <r>
      <t xml:space="preserve">The data need to be </t>
    </r>
    <r>
      <rPr>
        <b/>
        <sz val="8"/>
        <color indexed="10"/>
        <rFont val="Tahoma"/>
        <family val="2"/>
      </rPr>
      <t xml:space="preserve">sorted </t>
    </r>
    <r>
      <rPr>
        <sz val="8"/>
        <color indexed="10"/>
        <rFont val="Tahoma"/>
        <family val="2"/>
      </rPr>
      <t xml:space="preserve">by idhh and idperson. idperson = idhh * 100 * i, where i is the rank number of the individual in household.
</t>
    </r>
  </si>
  <si>
    <r>
      <t xml:space="preserve">For further guidelines related to data preparation consult with the </t>
    </r>
    <r>
      <rPr>
        <b/>
        <sz val="8"/>
        <color indexed="10"/>
        <rFont val="Tahoma"/>
        <family val="2"/>
      </rPr>
      <t>Developer's Checklist</t>
    </r>
    <r>
      <rPr>
        <sz val="8"/>
        <color indexed="10"/>
        <rFont val="Tahoma"/>
        <family val="2"/>
      </rPr>
      <t>.</t>
    </r>
  </si>
  <si>
    <r>
      <t xml:space="preserve">All variables must be produced on </t>
    </r>
    <r>
      <rPr>
        <b/>
        <sz val="8"/>
        <color indexed="10"/>
        <rFont val="Tahoma"/>
        <family val="2"/>
      </rPr>
      <t>personal level</t>
    </r>
    <r>
      <rPr>
        <sz val="8"/>
        <color indexed="10"/>
        <rFont val="Tahoma"/>
        <family val="2"/>
      </rPr>
      <t xml:space="preserve">.
</t>
    </r>
  </si>
  <si>
    <r>
      <t xml:space="preserve">Monetary variables must be reported on in </t>
    </r>
    <r>
      <rPr>
        <b/>
        <sz val="8"/>
        <color indexed="10"/>
        <rFont val="Tahoma"/>
        <family val="2"/>
      </rPr>
      <t xml:space="preserve">gross terms </t>
    </r>
    <r>
      <rPr>
        <sz val="8"/>
        <color indexed="10"/>
        <rFont val="Tahoma"/>
        <family val="2"/>
      </rPr>
      <t xml:space="preserve">and on </t>
    </r>
    <r>
      <rPr>
        <b/>
        <sz val="8"/>
        <color indexed="10"/>
        <rFont val="Tahoma"/>
        <family val="2"/>
      </rPr>
      <t>monthly basis</t>
    </r>
    <r>
      <rPr>
        <sz val="8"/>
        <color indexed="10"/>
        <rFont val="Tahoma"/>
        <family val="2"/>
      </rPr>
      <t xml:space="preserve">. (For example, annual figures need to be divided by 12, regardless of the actual number of months of receipt.)
</t>
    </r>
  </si>
  <si>
    <t>INCOME : Other</t>
  </si>
  <si>
    <t>Obs</t>
  </si>
  <si>
    <t>Weight</t>
  </si>
  <si>
    <t>Mean</t>
  </si>
  <si>
    <t>Std. Dev.</t>
  </si>
  <si>
    <t xml:space="preserve">Summary statistics (see sheet "sumstats") </t>
  </si>
  <si>
    <t xml:space="preserve">Copy-paste the final table produced by do-file 11aDRD "Summary statistics of all variables". These results will be automatically used in the previous sheets with the descriptive statistics in columns K to P.
</t>
  </si>
  <si>
    <t>Results below are just for ilustration purposes, please delete them before pasting new ones.</t>
  </si>
  <si>
    <t>Original data</t>
  </si>
  <si>
    <t xml:space="preserve">Version of data: </t>
  </si>
  <si>
    <t>EUROMOD final input data</t>
  </si>
  <si>
    <t>TAX: Personal Income Tax</t>
  </si>
  <si>
    <t xml:space="preserve">Country: </t>
  </si>
  <si>
    <t xml:space="preserve">Authors: </t>
  </si>
  <si>
    <t xml:space="preserve">Date: </t>
  </si>
  <si>
    <t>Country code</t>
  </si>
  <si>
    <t>n/a</t>
  </si>
  <si>
    <t>LABOUR MARKET : Self Employed
 1 with employees
 2 without employees
 3 family worker
 0 not appl</t>
  </si>
  <si>
    <t>Imputed in do file 13b_Wage</t>
  </si>
  <si>
    <t>Hourly predicted wage (all individuals aged 18-65).</t>
  </si>
  <si>
    <t>idfather includes the id of the step/adoptive/foster father. If a person is living with his/her step-father, the personal id of his/her step-father will be provided as the personal id of the father.</t>
  </si>
  <si>
    <t>idhh contains the id number of the household.</t>
  </si>
  <si>
    <t>idmother includes the id of the step/adoptive/foster mother. If a person is living with his/her step-mother, the personal id of his/her step-mother will be provided as the personal id of the mother.</t>
  </si>
  <si>
    <t>id number of the household.</t>
  </si>
  <si>
    <t>id number of the individual</t>
  </si>
  <si>
    <t>idpartner contains the id number of the partner. It includes married people and partners in consensual union (with or without a legal basis).</t>
  </si>
  <si>
    <t xml:space="preserve">information on the age of the individual at the end of the income reference period (end of previous calendar year)
</t>
  </si>
  <si>
    <t>information on citizenship</t>
  </si>
  <si>
    <t>ddi contains basic information on whether a person is permanently disabled or/and unfit to work.</t>
  </si>
  <si>
    <t>highest ISCED level attended</t>
  </si>
  <si>
    <t>the year when the highest level of education was attained</t>
  </si>
  <si>
    <t>gender</t>
  </si>
  <si>
    <t>number of years spent in education</t>
  </si>
  <si>
    <t>marital status of the individual</t>
  </si>
  <si>
    <t>region of residence of the household at the date of interview</t>
  </si>
  <si>
    <t>order of selection of PSU</t>
  </si>
  <si>
    <t>primary sampling units</t>
  </si>
  <si>
    <t>secondary sampling units</t>
  </si>
  <si>
    <t>household cross-sectional weights</t>
  </si>
  <si>
    <t>basic labour information on the self-declared current activity status and current main job, including information on last main job for unemployed</t>
  </si>
  <si>
    <t>number of hours usually worked per week in main job and in second, third... Jobs</t>
  </si>
  <si>
    <t>economic activity of the main job for respondents who are currently at work</t>
  </si>
  <si>
    <t>number of months spent in full-time work and/or in part-time work</t>
  </si>
  <si>
    <t xml:space="preserve">currently not working and actively looking for a job in the last 4 weeks </t>
  </si>
  <si>
    <t>number of months spent in retirement</t>
  </si>
  <si>
    <t>status of employment in main job</t>
  </si>
  <si>
    <t>number of months spent in unemployment</t>
  </si>
  <si>
    <t>gross employee cash or near cash income</t>
  </si>
  <si>
    <t>income from rent</t>
  </si>
  <si>
    <t>non-cash employee income</t>
  </si>
  <si>
    <t xml:space="preserve">old-age benefits </t>
  </si>
  <si>
    <t xml:space="preserve">survivor benefits </t>
  </si>
  <si>
    <t>number of rooms available to the household</t>
  </si>
  <si>
    <t>tenure status</t>
  </si>
  <si>
    <t xml:space="preserve">current rent related to occupied dwelling </t>
  </si>
  <si>
    <t xml:space="preserve">regular inter-household cash transfers paid </t>
  </si>
  <si>
    <t xml:space="preserve">Eurostat indicators (see sheet "eurostat") </t>
  </si>
  <si>
    <t>Four main inidcators to monitor the EU-2020 strategy poverty target should be included: 
(1) people at risk of poverty
(2) severe material deprivation
(3) household with a very low work intensity 
(4) the headline indicator for the poverty and social exclusion that combines (1), (2) &amp; (3)</t>
  </si>
  <si>
    <t xml:space="preserve">The DRD contains different worksheets to be filled in:
- general info on original survey ('intro')
- record of corrections and improvements to the database after its first release (‘log’)
- information about the sample (‘sample’)
- documentation about different groups of variables being created (‘personal’, ‘labour’, ‘income’, `assets', ‘expenditures’,  ‘eurostat’)
- summary statistics table produced by do-files 11aDRD (`sumstats')
All the cells must be filled in with the exception of the columns headed by Label (i.e. column C) and the summary statistics (i.e. columns K to P) . These columns are filled in automatically (see below under Labeling variables)
Worksheet specific guidelines are provided below. 
</t>
  </si>
  <si>
    <t>dncsy</t>
  </si>
  <si>
    <t xml:space="preserve">Labeling variables (Note: Automatic Labels currently do not work) </t>
  </si>
  <si>
    <t>DEMOGRAPHIC : Number of children born in survey year</t>
  </si>
  <si>
    <t>civil servant</t>
  </si>
  <si>
    <t>number of months spent in full-time work</t>
  </si>
  <si>
    <t>number of months spent in part-time work</t>
  </si>
  <si>
    <t>kfbcc</t>
  </si>
  <si>
    <t>IN KIND : Fringe benefit: company car</t>
  </si>
  <si>
    <t>company car</t>
  </si>
  <si>
    <t>IN KIND : Imputed value: Housing</t>
  </si>
  <si>
    <t>imputed housing rent</t>
  </si>
  <si>
    <t>Income tax</t>
  </si>
  <si>
    <t>EXPENDITURE : Housing cost : Mortgage Interest</t>
  </si>
  <si>
    <t>Period of monetary variables:</t>
  </si>
  <si>
    <t>flag for number of months spent in full-time work and/or in part-time work</t>
  </si>
  <si>
    <t>lunmy_f</t>
  </si>
  <si>
    <t>LABOUR MARKET : Unemployed : Months per year: flag</t>
  </si>
  <si>
    <t>flag for number of months spent in unemployment</t>
  </si>
  <si>
    <t>aca</t>
  </si>
  <si>
    <t>aco</t>
  </si>
  <si>
    <t>ate</t>
  </si>
  <si>
    <t>det</t>
  </si>
  <si>
    <t>dot</t>
  </si>
  <si>
    <t>drgn2</t>
  </si>
  <si>
    <t>dru</t>
  </si>
  <si>
    <t>lfs01</t>
  </si>
  <si>
    <t>lhw01</t>
  </si>
  <si>
    <t>lim01</t>
  </si>
  <si>
    <t>lim02</t>
  </si>
  <si>
    <t>lim03</t>
  </si>
  <si>
    <t>tca</t>
  </si>
  <si>
    <t>tin</t>
  </si>
  <si>
    <t>x0111</t>
  </si>
  <si>
    <t>x0112</t>
  </si>
  <si>
    <t>x0121</t>
  </si>
  <si>
    <t>x0122</t>
  </si>
  <si>
    <t>xed</t>
  </si>
  <si>
    <t>xhl</t>
  </si>
  <si>
    <t>yaj</t>
  </si>
  <si>
    <t>yembo</t>
  </si>
  <si>
    <t>yemnr</t>
  </si>
  <si>
    <t>yemre</t>
  </si>
  <si>
    <t>ysenr</t>
  </si>
  <si>
    <t>ysere</t>
  </si>
  <si>
    <t>ywl</t>
  </si>
  <si>
    <t>Income and Expenditure Survey</t>
  </si>
  <si>
    <t>Domestic workers and children living at employers house for whom own household information is not available</t>
  </si>
  <si>
    <t>DEMOGRAPHIC : Country
101: EC
1: AT
 2: BE
 3: DK
 4: FI
 5: FR
 6: DE
 7: EL
 8: IE
 9: IT
 10: LU
 11: NL
 12: PT
 13: ES
 14: SE
 15: UK
 16: EE
 17: HU
 18: PL
 19: SI
 20: BG
 21: CZ
 22: CY
 23: LV
 24: LT
 25: MT
 26: RO
 27: SK
 28: HR</t>
  </si>
  <si>
    <t>dcz = 1 // no information about citizenship</t>
  </si>
  <si>
    <t>area of residence of the household at the date of interview</t>
  </si>
  <si>
    <t>ethnicity (self-defined)</t>
  </si>
  <si>
    <t>DEMOGRAPHIC : Citizenship
 1: This country
 2: other Latin American country
 3: Other</t>
  </si>
  <si>
    <t>LABOUR MARKET : Firm size (first job)</t>
  </si>
  <si>
    <t>LABOUR MARKET : Hours worked per week (first job)</t>
  </si>
  <si>
    <t>number of persons working at the local unit (first job)</t>
  </si>
  <si>
    <t xml:space="preserve">number of hours usually worked per week in main job </t>
  </si>
  <si>
    <t>occupation (first job)</t>
  </si>
  <si>
    <t>telephone ownership</t>
  </si>
  <si>
    <t>car ownership</t>
  </si>
  <si>
    <t>computer ownership</t>
  </si>
  <si>
    <t>dhh</t>
  </si>
  <si>
    <t xml:space="preserve"> </t>
  </si>
  <si>
    <t>TAX: vehicle tax</t>
  </si>
  <si>
    <t>DEMOGRAPHIC : Household head</t>
  </si>
  <si>
    <t xml:space="preserve">dummy for household head
</t>
  </si>
  <si>
    <t>amrmv</t>
  </si>
  <si>
    <t>bsach</t>
  </si>
  <si>
    <t>bsaoa</t>
  </si>
  <si>
    <t>bwk</t>
  </si>
  <si>
    <t>bwrwt</t>
  </si>
  <si>
    <t>dec00</t>
  </si>
  <si>
    <t>drg00</t>
  </si>
  <si>
    <t>dst</t>
  </si>
  <si>
    <t>lindi00</t>
  </si>
  <si>
    <t>loc00</t>
  </si>
  <si>
    <t>lpe</t>
  </si>
  <si>
    <t>tsceehl</t>
  </si>
  <si>
    <t>tschlot</t>
  </si>
  <si>
    <t>tscpiot</t>
  </si>
  <si>
    <t>tscsehl</t>
  </si>
  <si>
    <t>x0001</t>
  </si>
  <si>
    <t>x0002</t>
  </si>
  <si>
    <t>x0003</t>
  </si>
  <si>
    <t>x0004</t>
  </si>
  <si>
    <t>x0005</t>
  </si>
  <si>
    <t>x0006</t>
  </si>
  <si>
    <t>x0007</t>
  </si>
  <si>
    <t>x0008</t>
  </si>
  <si>
    <t>x0009</t>
  </si>
  <si>
    <t>x0010</t>
  </si>
  <si>
    <t>x0011</t>
  </si>
  <si>
    <t>x0012</t>
  </si>
  <si>
    <t>x0013</t>
  </si>
  <si>
    <t>x0014</t>
  </si>
  <si>
    <t>x0015</t>
  </si>
  <si>
    <t>x0016</t>
  </si>
  <si>
    <t>x0017</t>
  </si>
  <si>
    <t>x0018</t>
  </si>
  <si>
    <t>x0019</t>
  </si>
  <si>
    <t>x0020</t>
  </si>
  <si>
    <t>x0021</t>
  </si>
  <si>
    <t>x0022</t>
  </si>
  <si>
    <t>x0023</t>
  </si>
  <si>
    <t>x0024</t>
  </si>
  <si>
    <t>x0025</t>
  </si>
  <si>
    <t>x0026</t>
  </si>
  <si>
    <t>x0027</t>
  </si>
  <si>
    <t>x0028</t>
  </si>
  <si>
    <t>x0029</t>
  </si>
  <si>
    <t>x0030</t>
  </si>
  <si>
    <t>x0031</t>
  </si>
  <si>
    <t>x0032</t>
  </si>
  <si>
    <t>x0033</t>
  </si>
  <si>
    <t>x0034</t>
  </si>
  <si>
    <t>x0035</t>
  </si>
  <si>
    <t>x0036</t>
  </si>
  <si>
    <t>x0037</t>
  </si>
  <si>
    <t>x0040</t>
  </si>
  <si>
    <t>x0041</t>
  </si>
  <si>
    <t>x0042</t>
  </si>
  <si>
    <t>x0043</t>
  </si>
  <si>
    <t>x0044</t>
  </si>
  <si>
    <t>x0045</t>
  </si>
  <si>
    <t>x0046</t>
  </si>
  <si>
    <t>x0047</t>
  </si>
  <si>
    <t>x0048</t>
  </si>
  <si>
    <t>x0049</t>
  </si>
  <si>
    <t>x0050</t>
  </si>
  <si>
    <t>x0051</t>
  </si>
  <si>
    <t>x0053</t>
  </si>
  <si>
    <t>x0054</t>
  </si>
  <si>
    <t>x0060</t>
  </si>
  <si>
    <t>x0061</t>
  </si>
  <si>
    <t>x0062</t>
  </si>
  <si>
    <t>x0063</t>
  </si>
  <si>
    <t>x0064</t>
  </si>
  <si>
    <t>x0065</t>
  </si>
  <si>
    <t>x0066</t>
  </si>
  <si>
    <t>x0067</t>
  </si>
  <si>
    <t>x0068</t>
  </si>
  <si>
    <t>x0069</t>
  </si>
  <si>
    <t>x0070</t>
  </si>
  <si>
    <t>x0071</t>
  </si>
  <si>
    <t>x0072</t>
  </si>
  <si>
    <t>x0073</t>
  </si>
  <si>
    <t>x0074</t>
  </si>
  <si>
    <t>x0075</t>
  </si>
  <si>
    <t>x0076</t>
  </si>
  <si>
    <t>x0077</t>
  </si>
  <si>
    <t>x0078</t>
  </si>
  <si>
    <t>x0080</t>
  </si>
  <si>
    <t>x0083</t>
  </si>
  <si>
    <t>x0084</t>
  </si>
  <si>
    <t>x0085</t>
  </si>
  <si>
    <t>x0086</t>
  </si>
  <si>
    <t>x0087</t>
  </si>
  <si>
    <t>x0088</t>
  </si>
  <si>
    <t>x0089</t>
  </si>
  <si>
    <t>x0090</t>
  </si>
  <si>
    <t>x0091</t>
  </si>
  <si>
    <t>x0092</t>
  </si>
  <si>
    <t>x0093</t>
  </si>
  <si>
    <t>x0094</t>
  </si>
  <si>
    <t>x0095</t>
  </si>
  <si>
    <t>x0101</t>
  </si>
  <si>
    <t>x0102</t>
  </si>
  <si>
    <t>x0103</t>
  </si>
  <si>
    <t>x0104</t>
  </si>
  <si>
    <t>x0105</t>
  </si>
  <si>
    <t>x0106</t>
  </si>
  <si>
    <t>x0107</t>
  </si>
  <si>
    <t>x0108</t>
  </si>
  <si>
    <t>x0109</t>
  </si>
  <si>
    <t>x0110</t>
  </si>
  <si>
    <t>x0120</t>
  </si>
  <si>
    <t>x0123</t>
  </si>
  <si>
    <t>x0124</t>
  </si>
  <si>
    <t>x0130</t>
  </si>
  <si>
    <t>x0131</t>
  </si>
  <si>
    <t>x0132</t>
  </si>
  <si>
    <t>x0133</t>
  </si>
  <si>
    <t>x9999</t>
  </si>
  <si>
    <t>xhl01</t>
  </si>
  <si>
    <t>int_poptot</t>
  </si>
  <si>
    <t>int_order</t>
  </si>
  <si>
    <t>int_house</t>
  </si>
  <si>
    <t>int_tothouse</t>
  </si>
  <si>
    <t>kbe</t>
  </si>
  <si>
    <t>temp_idhh=group(idhh)
idhh= temp_idhh</t>
  </si>
  <si>
    <t>temp_idperson= temp_idhh + temp_orden
idperson= temp_idperson</t>
  </si>
  <si>
    <t>temp_idfather  = string(idfather,"%03.0f")
replace temp_idfather= temp_idhh + temp_idfather if temp_idfather!="."
destring temp_idfather, replace</t>
  </si>
  <si>
    <t>temp_idmother  = string(idmother,"%03.0f")
replace temp_idmother= temp_idhh + temp_idmother if temp_idmother!="."
destring temp_idmother, replace</t>
  </si>
  <si>
    <t xml:space="preserve">idpartner=p6071s1 </t>
  </si>
  <si>
    <t>idorighh = idhh</t>
  </si>
  <si>
    <t>idorigperson = idperson</t>
  </si>
  <si>
    <t>dhh = (p6051==1)</t>
  </si>
  <si>
    <t>dag = p6040</t>
  </si>
  <si>
    <t>dgn = p6020
recode dgn (2=0)</t>
  </si>
  <si>
    <t>DEMOGRAPHIC : Marital Status
 1: Single (Never Married)
 2: Married
 3: Separated/Divorced 
 5: Widowed</t>
  </si>
  <si>
    <t xml:space="preserve">dms = 1 if p5502==1 |p5502==2 |p5502==5 
dms= 2 if p5502==6 
dms= 3 if p5502==4 
dms= 5 if p5502==3 </t>
  </si>
  <si>
    <t>DEMOGRAPHIC : Disability
 0: Not disabled
 1: Disabled
-1: not applicable (younger than 16)</t>
  </si>
  <si>
    <t>ddi = 1 if (p6240 == 5 | p5693s1==1  | p5693s2==1  | p5693s3==1  | p5693s4==1  | p5693s5==1  | p5693s6==1  | p5693s7==1   | p5693s8==1  | p5693s9==1 )
ddi = 0 if ddi==.
ddi=-1 if dag&lt;16</t>
  </si>
  <si>
    <t>DEMOGRAPHIC : Date Of Interview
Format: qyyyy</t>
  </si>
  <si>
    <t>temp_q = 3  //start :2014-09-01 end: 2014-10-31
temp_y = 2014 
ddt = temp_q * 10000 + temp_y</t>
  </si>
  <si>
    <t>Date of the interview
Missing values are replaced with the household (min) mode values</t>
  </si>
  <si>
    <t xml:space="preserve">gen dwt = fex </t>
  </si>
  <si>
    <t>Grossing-up weight</t>
  </si>
  <si>
    <t>dct=102</t>
  </si>
  <si>
    <t xml:space="preserve">dec = 0 if p6040&lt;5
dec = 0 if p8586==2  
dec = 1 if p1088==1   
dec = 2 if p1088==2  
dec = 3 if p1088==3   
dec = 4 if p1088==4  
dec = 5 if p1088==5 | p1088==6 | p1088==7 | p1088==8  </t>
  </si>
  <si>
    <t>DEMOGRAPHIC : Education - Current Status
 0: Not in Education
 1: Pre-school
 2: Primary
 3: Secondary
 4: Post Secondary
 5: Tertiary</t>
  </si>
  <si>
    <t>International Standar Classification of Education (ISCED) level currently attended</t>
  </si>
  <si>
    <t>deh=0 if p6040&lt;5  
deh=0 if  (p1088==1 |p1088==2)  
deh=1 if  (p1088==3 ) 
deh=2 if  (p1088==4 ) 
deh=3 if  (p1088==5 | p1088==6 | p1088==7  ) 
deh=4 if  (p1088==8  )
deh = 0 if (p8587==1 | p8587==2 )
deh = 1 if (p8587==3  )
deh = 2 if (p8587==4 ) 
deh = 3 if (p8587==5 | p8587==6 | p8587==8 | p8587==10 )  
deh = 4 if (p8587==7 | p8587==9 | p8587==11 | p8587==12 | p8587==13)</t>
  </si>
  <si>
    <t xml:space="preserve">destring p1088s1, replace
gen dey=0 if p6040&lt;5 
dey = 0 if (p1088==1 |(p1088==2 &amp; p1088s1==1))  
dey = 1 if (p1088==2 &amp; p1088s1==2) 
dey = 2 if (p1088==2 &amp; p1088s1==3) 
dey = 3 if (p1088==2 &amp; p1088s1==4) 
dey = 4 if (p1088==2 &amp; p1088s1==5)
dey = 5 if (p1088==3 &amp; p1088s1==6) 
dey = 6 if (p1088==3 &amp; p1088s1==7) 
dey = 7 if (p1088==3 &amp; p1088s1==8 )
dey = 8 if (p1088==3 &amp; p1088s1==9 )
dey = 9 if (p1088==4 &amp; p1088s1==10 )
dey = 10 if (p1088==4 &amp; p1088s1==11) 
dey = 11 if (p1088==4 &amp; p1088s1==12) 
dey = 12 if (p1088==4 &amp; p1088s1==13) 
dey = 11 if (p1088==5 &amp; p1088s1==1) 
dey = 12 if (p1088==5 &amp; p1088s1==2) 
dey = 13 if (p1088==5 &amp; p1088s1==3) 
dey = 11 if (p1088==6 &amp; p1088s1==1)
dey = 12 if (p1088==6 &amp; p1088s1==2) 
dey = 13 if (p1088==6 &amp; p1088s1==3) 
dey = 14 if (p1088==6 &amp; p1088s1==4)
dey = 11 if (p1088==7 &amp; p1088s1==1) 
dey = 12 if (p1088==7 &amp; p1088s1==2) 
dey = 13 if (p1088==7 &amp; p1088s1==3) 
dey = 14 if (p1088==7 &amp; p1088s1==4) 
dey = 15 if (p1088==7 &amp; p1088s1==5) 
dey = 16 if (p1088==7 &amp; p1088s1==6) 
dey = 17 if (p1088==7 &amp; p1088s1==7) 
dey = 16 if (p1088==8 &amp; p1088s1==1) 
dey = 17 if (p1088==8 &amp; p1088s1==2) 
dey = 18 if (p1088==8 &amp; p1088s1==3)
dey = 19 if (p1088==8 &amp; p1088s1==4) 
dey = 20 if (p1088==8 &amp; p1088s1==5) 
destring p8587s1, replace
dey = 0 if (p8587==1)   
dey = 0 if (p8587==2 )      
dey = 1 if (p8587==3 &amp; p8587s1==1)      
dey = 2 if (p8587==3 &amp; p8587s1==2 )    
dey = 3 if (p8587==3 &amp; p8587s1==3)   
dey = 4 if (p8587==3 &amp; p8587s1==4)    
dey = 5 if (p8587==3 &amp; p8587s1==5)     
dey = 6 if (p8587==4 &amp; p8587s1==6)    
dey = 7 if (p8587==4 &amp; p8587s1==7)   
dey = 8 if (p8587==4 &amp; p8587s1==8)   
dey = 9 if (p8587==4 &amp; p8587s1==9 )  
dey = 10 if (p8587==5 &amp; p8587s1==10) 
dey = 11 if (p8587==5 &amp; p8587s1==11)    
dey = 12 if (p8587==5 &amp; p8587s1==12)   
dey = 13 if (p8587==5 &amp; p8587s1==13)   
dey = 12 if (p8587==6 &amp; p8587s1==1)    
dey = 13 if (p8587==6 &amp; p8587s1==2)    
dey = 14 if (p8587==6 &amp; p8587s1==3)    
dey = 12 if (p8587==7 &amp; p8587s1==1)    
dey = 13 if (p8587==7 &amp; p8587s1==2)    
dey = 14 if (p8587==7 &amp; p8587s1==3)    
dey = 12 if (p8587==8 &amp; p8587s1==1)    
dey = 13 if (p8587==8 &amp; p8587s1==2)    
dey = 14 if (p8587==8 &amp; p8587s1==3) 
dey = 15 if (p8587==8 &amp; p8587s1==4)   
dey = 12 if (p8587==9 &amp; p8587s1==1)    
dey = 13 if (p8587==9 &amp; p8587s1==2)    
dey = 14 if (p8587==9 &amp; p8587s1==3)    
dey = 15 if (p8587==9 &amp; p8587s1==4)    
dey = 12 if (p8587==10 &amp; p8587s1==1)    
dey = 13 if (p8587==10 &amp; p8587s1==2)  
dey = 14 if (p8587==10 &amp; p8587s1==3)    
dey = 15 if (p8587==10 &amp; p8587s1==4)   
dey = 16 if (p8587==10 &amp; p8587s1==5)    
dey = 17 if (p8587==10 &amp; p8587s1==6)   
dey = 12 if (p8587==11 &amp; p8587s1==1)   
dey = 13 if (p8587==11 &amp; p8587s1==2)    
dey = 14 if (p8587==11 &amp; p8587s1==3)   
dey = 15 if (p8587==11 &amp; p8587s1==4)    
dey = 16 if (p8587==11 &amp; p8587s1==5)   
dey = 17 if (p8587==11 &amp; p8587s1==6)    
dey = 17 if (p8587==12 &amp; p8587s1==1)    
dey = 18 if (p8587==12 &amp; p8587s1==2)    
dey = 19 if (p8587==12 &amp; p8587s1==3)   
dey = 20 if (p8587==12 &amp; p8587s1==4)    
dey = 21 if (p8587==12 &amp; p8587s1==5)  
dey = 22 if (p8587==12 &amp; p8587s1==6)   
dey = 17 if (p8587==13 &amp; p8587s1==1)  
dey = 18 if (p8587==13 &amp; p8587s1==2)    
dey = 19 if (p8587==13 &amp; p8587s1==3)   
dey = 20 if (p8587==13 &amp; p8587s1==4)    
dey = 21 if (p8587==13 &amp; p8587s1==5)    
dey = 22 if (p8587==13 &amp; p8587s1==6)   </t>
  </si>
  <si>
    <t>DEMOGRAPHIC : Education - When achieved Highest Status
-1: Not applicable (person has never been in education or not completed primary education)</t>
  </si>
  <si>
    <t xml:space="preserve">dew= .
dew = -1 if (dew == . &amp; dey == 0)
dew = 2014 - dag + 4 + dey if dew==.dew = 2012 - dag + 4 + dey if dew==. </t>
  </si>
  <si>
    <t>DEMOGRAPHIC : Region : NUTS Level 1
 1: Atlantica
 2: Oriental
 3: Central
 4: Pacífico (sin valle)
 5: Bogotá
 6: Antioquia
 7: Valle del Cauca
 8: San Andrés
 9: Orinoquía-Amazonía</t>
  </si>
  <si>
    <t>drgn1 = region</t>
  </si>
  <si>
    <t>destring p1_departamento, replace
drgn2 = p1_departamento</t>
  </si>
  <si>
    <t xml:space="preserve">DEMOGRAPHIC: Municipality Category
1: Bogota
2: Cúcuta, Ibagué, Cali, Barranquilla, Cartagena, Montería, Pasto, Pereira, Villavicencio, Tunja, Florencia, Popayán, Valledupar, Neiva, Santa Marta, Armenia, Sincelejo, San Andrés, Medellín, Bucaramanga, Manizales. 
3: Other municipalities with incidence of the MPI &lt;70%
4: Other municipalities with incidence of the MPI &gt;=70%
</t>
  </si>
  <si>
    <t>gen drg00=categoria</t>
  </si>
  <si>
    <t xml:space="preserve">DEMOGRAPHIC : Area
 0: Urban
 1: Rural (Centros poblados, inspeccion de policia o corregimientos and area rural dispersa PILAS) </t>
  </si>
  <si>
    <t xml:space="preserve">dru = 1 if (p3=="2" | p3=="3")
dru= 0 if (p3=="1") </t>
  </si>
  <si>
    <t xml:space="preserve">DEMOGRAPHIC : Ethnicity
1: Indigena
2: Gitano (rom) 
3: Raizal del archipielago 
4: Palenquero 
5: Negro, Mulato (Afrodescendiente) 
6: Ninguno de los anteriores </t>
  </si>
  <si>
    <t>det = p6080</t>
  </si>
  <si>
    <t>dst =p8520s1a1
dst=0 if (p8520s1a1==.) 
dst=1 if (p8520s1a1==8 | p8520s1a1==9)</t>
  </si>
  <si>
    <t>DEMOGRAPHIC :  Socioeconomic level (uses electricity bill)
0:  Without socioeconomic level (No electricity)
1:very low (bajo - bajo)
2:low (bajo)
3:medium-low (medio - bajo)
4:medium (medio)
5:medium-high (medio - alto)
6:high (alto)</t>
  </si>
  <si>
    <t>DEMOGRAPHIC :  Index social register (SISBEN)</t>
  </si>
  <si>
    <t>gen dot = puntrans</t>
  </si>
  <si>
    <t xml:space="preserve"> Socioeconomic level (uses electricity bill)</t>
  </si>
  <si>
    <t>SISBEN (index social register)</t>
  </si>
  <si>
    <t>LABOUR MARKET : Economic Status
0: pre-school
2: employer or self-employed
3: employee
4: pensioner (retired and receiving pension)
5: unemployed
6: student
7: inactive 
8: sick or disabled
9: other</t>
  </si>
  <si>
    <t>les = 0 if dec==1     
les = 2 if perceptor == 2  
les = 3 if perceptor == 1  
les = 4 if (p6920==3 | p8642==1 | p8642==9  | p8648==1 | p8648==9) &amp; les ==.  
les = 5 if dsi==1 &amp; les ==. 
les = 6 if dec!=0 &amp; les ==. 
les = 7 if ini==1 &amp; les ==. 
les = 8 if ddi==1 &amp; les ==.
les = 9 if perceptor == 3 | les ==.</t>
  </si>
  <si>
    <t>LABOUR MARKET : Civil Servant
0: No
1: Yes</t>
  </si>
  <si>
    <t>lcs =0
lcs=1 if p6435==2</t>
  </si>
  <si>
    <t>lfs01=0
lfs01=1 if p8632==1
lfs01=2 if p8632==2
lfs01=4 if p8632==3
lfs01=6 if p8632==4
lfs01=11 if p8632==5
lfs01=20 if p8632==6
lfs01=31 if p8632==7
lfs01=51 if p8632==8
lfs01=101 if p8632==9</t>
  </si>
  <si>
    <t>LABOUR MARKET : Industry (NACE) first job
1: Agriculture and Fishing
2: Mining, Manufacturing and Utilities
3: Construction
4: Wholesale and retail trade
5: Hotels and restaurants
6: Transport and communication
7: Financial intermediation
8: Real estate and business activities
9: Public administration and defence
10: Education
11: Health and social work
12: Other
 0: Not applicable</t>
  </si>
  <si>
    <t xml:space="preserve">long rama2d = floor(p6390s1/100)
rama2d: tab p6390s1 
str70 rama_2d="" 
lindi=-1  if oci!=1 
rama_2d="Agricultura, ganaderia, caza y actividades" if rama2d==01
rama_2d="Silvicultura, extraccion de madera y actividades " if rama2d==02
rama_2d="Pesca, produccion de peces en criaderos" if rama2d==05
lindi=1  if rama2d==01
lindi=1  if rama2d==02
lindi=1  if rama2d==05
rama_2d="Extraccion de carbon carbon  lignitico " if rama2d==10
rama_2d="Extraccion de petrleo crudo y de gas natural" if rama2d==11
rama_2d="Extraccion de minerales de  uranio y de torio" if rama2d==12
rama_2d="Extraccion de minerales metaliferos" if rama2d==13
rama_2d="Explotacion de minerales no metalicos " if rama2d==14
rama_2d="Elaboracion de productos alimenticios y de" if rama2d==15
rama_2d="Fabricacion de productos de  tabaco" if rama2d==16
rama_2d="Fabricacion de productos  textiles" if rama2d==17
rama_2d="Fabricacion de prendas de vestir; preparado y tenido" if rama2d==18
rama_2d="Curtido y preparado de cueros; fabricacion de calzado;" if rama2d==19
rama_2d="Transformacion de la madera y fabricacion de productos" if rama2d==20
rama_2d="Fabricacion de papel,  carton  y  productos de papel  " if rama2d==21
rama_2d="Actividades de edicion e impresion y de reproduccion " if rama2d==22
rama_2d="Coquizacion, fabricacion de productos de la" if rama2d==23
 rama_2d="Fabricacion de sustancias y  productos  quimicos" if rama2d==24
rama_2d="Fabricacion de productos de  caucho y de plastico" if rama2d==25
rama_2d="Fabricacion de otros productos minerales no metalicos" if rama2d==26
rama_2d="Fabricacion de productos metalurgicos basicos" if rama2d==27
rama_2d="Fabricacion de productos elaborados de metal," if rama2d==28
rama_2d="Fabricacion de maquinaria y equipo ncp" if rama2d==29
rama_2d="Fabricacion de maquinaria de oficina, contabilidad e  informatica" if rama2d==30
rama_2d="Fabricacion de maquinaria y  aparatos electricos ncp" if rama2d==31
rama_2d="Fabricacion de  equipo y aparatos de radio,  television   y comunicaciones" if rama2d==32
rama_2d="Fabricacion de instrumentos medicos, opticos " if rama2d==33
rama_2d="Fabricacion de vehiculos automotores, remolques" if rama2d==34
rama_2d="Fabricacion de otros tipos de equipo de transporte" if rama2d==35
rama_2d="Fabricacion de muebles; industrias manufactureras  ncp" if rama2d==36
rama_2d="Reciclaje" if rama2d==37
rama_2d="Suministro de electricidad, gas, vapor y agua caliente" if rama2d==40
rama_2d="Captacion, depuracion y distribucion de agua" if rama2d==41
rama_2d= "Eliminacion de desperdicios y aguas residuales" if rama2d==90
lindi=2 if rama2d==10
lindi=2 if rama2d==11
lindi=2 if rama2d==12
lindi=2 if rama2d==13
lindi=2 if rama2d==14
lindi=2 if rama2d==15
lindi=2 if rama2d==16
lindi=2 if rama2d==17
lindi=2 if rama2d==18
lindi=2 if rama2d==19
lindi=2 if rama2d==20
lindi=2 if rama2d==21
lindi=2 if rama2d==22
lindi=2 if rama2d==23
lindi=2 if rama2d==24
lindi=2 if rama2d==25
lindi=2 if rama2d==26
lindi=2 if rama2d==27
lindi=2 if rama2d==28
lindi=2 if rama2d==29
 lindi=2 if rama2d==30
 lindi=2 if rama2d==31
lindi=2 if rama2d==32
lindi=2 if rama2d==33
lindi=2 if rama2d==34
lindi=2 if rama2d==35
lindi=2 if rama2d==36
lindi=2  if rama2d==37
lindi=2  if rama2d==40
lindi=2  if rama2d==41
lindi=2  if rama2d==90
rama_2d="Construccion" if rama2d==45
lindi=3 if rama2d==45
rama_2d="Comercio, Mantenimiento, Reparacion" if rama2d==50
rama_2d="Comercio al por mayor y en comision o por contrata," if rama2d==51
rama_2d="Comercio al por menor, excepto el comercio  de" if rama2d==52
lindi=4  if rama2d==50
lindi=4  if rama2d==51
lindi=4  if rama2d==52
rama_2d="Hoteles, restaurantes, bares y similares " if rama2d==55
lindi=5  if rama2d==55
rama_2d="Transporte por via terrestre; Transporte por tuberias" if rama2d==60
rama_2d="Transporte por via acuatica" if rama2d==61
rama_2d="Transporte por via aerea" if rama2d==62
rama_2d="Actividades complementarias y auxiliares al " if rama2d==63
rama_2d="Correo y telecomunicaciones" if rama2d==64
lindi=6 if rama2d==60
lindi=6 if rama2d==61
lindi=6 if rama2d==62
lindi=6 if rama2d==63
 lindi=6 if rama2d==64
rama_2d="Intermediacion financiera, excepto los seguros" if rama2d==65
rama_2d="Financiacion de planes de seguros y pensiones,  " if rama2d==66
rama_2d="Actividades auxiliares de la  intermediacion financiera" if rama2d==67
lindi=7 if rama2d==65
lindi=7 if rama2d==66
lindi=7 if rama2d==67
rama_2d="Actividades inmobiliarias" if rama2d==70
rama_2d="Alquiler de maquinaria y equipo sin operarios y de" if rama2d==71
rama_2d="Informatica y actividades conexas" if rama2d==72
rama_2d="Otras actividades empresariales" if rama2d==74
lindi=8 if rama2d==70
lindi=8 if rama2d==71
lindi=8 if rama2d==72
lindi=8 if rama2d==74
rama_2d="Administracion publica y defensa; seguridad social" if rama2d==75
rama_2d="Organizaciones y organos  extraterritoriales" if rama2d==99
lindi=9 if rama2d==75
lindi=9 if rama2d==99
rama_2d="Investigacion y desarrollo" if rama2d==73
rama_2d="Educacion" if rama2d==80
lindi=10 if rama2d==73
lindi=10 if rama2d==80
rama_2d="Servicios sociales y de salud" if rama2d==85
rama_2d="Actividades de asociaciones ncp" if rama2d==91
rama_2d="Actividades de esparcimiento y actividades " if rama2d==92
rama_2d="Otras actividades de servicios" if rama2d==93
lindi=11 if rama2d==85
lindi=11 if rama2d==91
lindi=11 if rama2d==92
lindi=11 if rama2d==93
rama_2d="Hogares privados con servicio domestico" if rama2d==95
lindi=12 if rama2d==95
rama_2d="Sin categorizar" if rama2d==0
lindi=0 if rama2d==0
</t>
  </si>
  <si>
    <t>lhw = 0 if oci!=1
lhw = lhw01 if lhw01!=.</t>
  </si>
  <si>
    <t>lhw01 = 0 if oci!=1
lhw01 = p415  if p415!=.</t>
  </si>
  <si>
    <t>number of months spent in paid work, only to salaried workers.
0-960: Number of months in work</t>
  </si>
  <si>
    <t xml:space="preserve">liwwh = 0 if perceptor!=1
liwwh = p6426 if p6426!=. </t>
  </si>
  <si>
    <t>LABOUR MARKET : Occupation (ISCO 1-Digit) first job
0: Armed forces
1: Senior officials and managers
2: Professionals
3: Technicians and associate professionals
4: Clerks
5: Service and sales workers
6: Skilled agricultural
7: Craft and trades workers
8: Plant and machine operators
9: Elementary  occupations
-1: Not applicable</t>
  </si>
  <si>
    <t xml:space="preserve">gen temp_occup=.
temp_occup=11 if p6370s1==20
temp_occup=12 if p6370s1==21
temp_occup=12 if p6370s1==35
temp_occup=12 if p6370s1==41
temp_occup=12 if p6370s1==50
temp_occup=12 if p6370s1==51
temp_occup=13 if p6370s1==40
temp_occup=14 if p6370s1==30
temp_occup=14 if p6370s1==31
temp_occup=14 if p6370s1==60
temp_occup=14 if p6370s1==70
temp_occup=14 if p6370s1==70
temp_occup=21 if p6370s1==01
temp_occup=21 if p6370s1==02
temp_occup=21 if p6370s1==08
temp_occup=22 if p6370s1==05
temp_occup=22 if p6370s1==06
temp_occup=23 if p6370s1==13
temp_occup=24 if p6370s1==09
temp_occup=24 if p6370s1==11
temp_occup=24 if p6370s1==12
temp_occup=24 if p6370s1==14
temp_occup=24 if p6370s1==15
temp_occup=24 if p6370s1==16
temp_occup=24 if p6370s1==17
temp_occup=24 if p6370s1==19
temp_occup=31 if p6370s1==03
temp_occup=31 if p6370s1==04
temp_occup=31 if p6370s1==86
temp_occup=32 if p6370s1==07
temp_occup=34 if p6370s1==18
temp_occup=34 if p6370s1==33
temp_occup=34 if p6370s1==34
temp_occup=34 if p6370s1==42
temp_occup=41 if p6370s1==32
temp_occup=41 if p6370s1==37
temp_occup=41 if p6370s1==39
temp_occup=42 if p6370s1==36
temp_occup=42 if p6370s1==38
temp_occup=42 if p6370s1==43
temp_occup=42 if p6370s1==44
temp_occup=42 if p6370s1==49
temp_occup=51 if p6370s1==53
temp_occup=51 if p6370s1==57
temp_occup=51 if p6370s1==59
temp_occup=52 if p6370s1==55
temp_occup=52 if p6370s1==58
temp_occup=53 if p6370s1==45
temp_occup=53 if p6370s1==52
temp_occup=61 if p6370s1==61
temp_occup=61 if p6370s1==64
temp_occup=62 if p6370s1==62
temp_occup=62 if p6370s1==63
temp_occup=71 if p6370s1==71
temp_occup=71 if p6370s1==74
temp_occup=72 if p6370s1==72
temp_occup=72 if p6370s1==87
temp_occup=72 if p6370s1==95
temp_occup=72 if p6370s1==93
temp_occup=73 if p6370s1==83
temp_occup=74 if p6370s1==84
temp_occup=76 if p6370s1==88
temp_occup=76 if p6370s1==89
temp_occup=77 if p6370s1==73
temp_occup=77 if p6370s1==73
temp_occup=77 if p6370s1==75
temp_occup=77 if p6370s1==76
temp_occup=77 if p6370s1==77
temp_occup=77 if p6370s1==78
temp_occup=77 if p6370s1==79
temp_occup=77 if p6370s1==80
temp_occup=77 if p6370s1==81
temp_occup=77 if p6370s1==82
temp_occup=81 if p6370s1==85
temp_occup=81 if p6370s1==96
temp_occup=82 if p6370s1==90
temp_occup=82 if p6370s1==91
temp_occup=82 if p6370s1==92
temp_occup=82 if p6370s1==94
temp_occup=83 if p6370s1==97
temp_occup=83 if p6370s1==98
temp_occup=91 if p6370s1==99
temp_occup=92 if p6370s1==54
 temp_occup=92 if p6370s1==56
gen loc=-1 if oci!=1
loc  = 0 if temp_occup &gt;= 1 &amp; temp_occup &lt; 4
loc = 1 if temp_occup &gt;= 10 &amp; temp_occup &lt; 20 
loc = 2 if temp_occup &gt;= 20 &amp; temp_occup &lt; 30 
loc = 3 if temp_occup &gt;= 30 &amp; temp_occup &lt; 40 
loc = 4 if temp_occup &gt;= 40 &amp; temp_occup &lt; 50
loc = 5 if temp_occup &gt;= 50 &amp; temp_occup &lt; 60 
loc = 6 if temp_occup &gt;= 60 &amp; temp_occup &lt; 70 
loc = 7 if temp_occup &gt;= 70 &amp; temp_occup &lt; 80
loc = 8 if temp_occup &gt;= 80 &amp; temp_occup &lt; 90  
loc = 9 if temp_occup &gt;= 90 &amp; temp_occup &lt; 100 </t>
  </si>
  <si>
    <t>LABOUR MARKET: Out of work: actively seeking
1: Yes
0: No</t>
  </si>
  <si>
    <t>gen lowas = dsi if  p6280==1
recode lowas (.=0)</t>
  </si>
  <si>
    <t xml:space="preserve"> Out of work: actively seeking</t>
  </si>
  <si>
    <t>LABOUR MARKET: Occupation for ARL (first job) 
 1: Risk type=1 (professionals, office workers)
 2: Risk type=2 (Agriculture Workers)
 3: Risk type=3  (Service workers not in transport, medicine)
 4: Risk type=4 (Service workers in transport)
 5: Risk type=5 (Machine operators)
-1: not applicable</t>
  </si>
  <si>
    <t>gen loc00=0 if oci!=1
loc00=1 if oci==1  
loc00=5 if loc==8  
loc00=2 if loc==6  
loc00=3 if loc==5 &amp; (rama2d!=60 &amp; rama2d!=61 &amp; rama2d!=62 &amp; rama2d!=63)
loc00=4 if loc==5 &amp; (rama2d==60 | rama2d==61 | rama2d==62 | rama2d==63) 
loc00=3 if rama2d==85 &amp; loc!=2</t>
  </si>
  <si>
    <t>Occupational Risks</t>
  </si>
  <si>
    <t>First job for Risk Insurance</t>
  </si>
  <si>
    <t>lindi00=0
lindi00=1  if rama2d==01
lindi00=1  if rama2d==02
lindi00=1  if rama2d==05 
lindi00=2  if rama2d==51
lindi00=3  if rama2d==52
lindi00=3  if rama2d==52
lindi00=4  if rama2d==50
lindi00=5  if rama2d==45
lindi00=6  if rama2d==40
lindi00=7  if rama2d==23
lindi00=7  if rama2d==25
lindi00=7  if rama2d==26
lindi00=7  if rama2d==27
lindi00=7  if rama2d==28
lindi00=8  if rama2d==24
lindi00=9  if rama2d==20
lindi00=9  if rama2d==21
lindi00=10 if rama2d==15
lindi00=10 if rama2d==16
lindi00=11 if rama2d==17
lindi00=11 if rama2d==18
lindi00=11 if rama2d==19
lindi00=12 if rama2d==10
lindi00=12 if rama2d==11
lindi00=12 if rama2d==12 
lindi00=12 if rama2d==13
lindi00=12 if rama2d==14
lindi00=13 if rama2d==60
lindi00=13 if rama2d==61
lindi00=13 if rama2d==62
lindi00=13 if rama2d==63
lindi00=13 if rama2d==64
lindi00=14 if rama2d==55
lindi00=15 if rama2d==65
lindi00=15 if rama2d==66
lindi00=15 if rama2d==67
lindi00=16 if rama2d==91
lindi00=16 if rama2d==92
lindi00=16 if rama2d==93</t>
  </si>
  <si>
    <t>formal, size of establishment</t>
  </si>
  <si>
    <t>formal, contributory health</t>
  </si>
  <si>
    <t>formal, contributory pension</t>
  </si>
  <si>
    <t xml:space="preserve"> //Professional worker
profesional=1 if temp_occup&gt;=1 &amp; temp_occup&lt;=20 
profesional=0 if temp_occup&gt;=21  &amp; temp_occup!=.
profesional=0 if temp_occup==0  &amp; temp_occup!=.
//Firm size (1= 5 workers or less)
tamano=1 if p8632==1 | p8632==2 | p8632==3 
tamano=0 if p8632==4 | p8632==5 | p8632==6 | p8632==7 | p8632==8  | p8632==9 
//Informal
//Salaried workers in firms of 5 workers or less
info=1 if  tamano==1 &amp; p6435==1
//Salaried in public sector 
//None
//Domestic worker
info=1 if tamano==1 &amp; p6435==3
//Professional independents
//None
//Self employment  in firms of 5 workers or less excluding profesionals
info=1 if tamano==1 &amp; profesional==0 &amp; p6435==5 
//Patron
info=1 if tamano==1 &amp; p6435==6
//Rural own account worker(trabajador de finca parcela)
info=1 if tamano==1 &amp;  p6435==7 
//TFSR
info=1 if tamano &amp; p6435==8 
//TSRE
info=1 if tamano==1 &amp; p6435==9
//Peon
info=1 if tamano==1 &amp; p6435==10
lim01=0 if oci==.
lim01=0 if info==1
lim01=1 if lim01==.</t>
  </si>
  <si>
    <t>temp_contributivo=1 if p6100==1 | p6100==2 //contr health
lim02=0 if oci==.
lim02=1 if temp_contributivo==1 &amp; p6115!=5  &amp; oci==1 //exclude beneficiaries not paying 
lim02=0 if lim02==.</t>
  </si>
  <si>
    <t>lim03=0 if oci==.
lim03=1 if p6920==1  &amp; oci==1
lim03=0 if lim03==.
lim02=1 if lim03==1 //all contributing to pension must be contributing to healt</t>
  </si>
  <si>
    <t>LABOUR MARKET: insurance scheme memb:01</t>
  </si>
  <si>
    <t>LABOUR MARKET: insurance scheme memb:02</t>
  </si>
  <si>
    <t>LABOUR MARKET: insurance scheme memb:03</t>
  </si>
  <si>
    <t>LBOUR MARKET: pensioner
0: Not Receiving pension
1: Receiving Pension</t>
  </si>
  <si>
    <t>lpe=0
lpe=1 if  p6920==3 | p8642==1 | p8642==9  | p8648==1 | p8648==9</t>
  </si>
  <si>
    <t>pensioner i.e receiving pension</t>
  </si>
  <si>
    <t>Colombia</t>
  </si>
  <si>
    <t>DANE ( Departamento Administrativo Nacional de Estadistica)</t>
  </si>
  <si>
    <t xml:space="preserve">global var_to_impute="yem"       
temp_${var_to_impute}_cases=1 if les==3  //respondents
yem=0 if temp_${var_to_impute}_cases!=1   //not employees
yem = p8624 if p8624!=. &amp; les==3 </t>
  </si>
  <si>
    <t>yemre= yem if lim03==1 
recode yemre (.=0)</t>
  </si>
  <si>
    <t>Income - Employment (formal(pension))</t>
  </si>
  <si>
    <t>yemnr= yem if lim03!=1 
recode yemnr (.=0)</t>
  </si>
  <si>
    <t>Income - Employment (informal(pension))</t>
  </si>
  <si>
    <t>yembo=rowtotal(temp_yba_co  temp_ypv_co temp_ypn_co temp_yps_co temp_ypm_co)</t>
  </si>
  <si>
    <t>Income - Yearly Bonuses Bonificacion Anual(salaried)</t>
  </si>
  <si>
    <t>kfb = rowtotal(p6595s1 p6605s1 p6623s1 p6615s1 ) if les==3 
 kfb=0 if kfb==.</t>
  </si>
  <si>
    <t>IN KIND :food housing clothes, white goods, transport</t>
  </si>
  <si>
    <t>gen ypp = .</t>
  </si>
  <si>
    <t>Income - Private pension  (Not available in ENCV)</t>
  </si>
  <si>
    <t>global var_to_impute="yse"      
temp_${var_to_impute}_cases=1 if les==2 
yse=0 if les!=2    //not self-employees
yse=p550/12 if p550!=. &amp; les==2 &amp; clase=="2" // rural se income
yse=p6750 if p6750!=. &amp; les==2  &amp; clase=="1" // urban se income</t>
  </si>
  <si>
    <t>self-employment income</t>
  </si>
  <si>
    <t>Income - Self employment (formal(pension))</t>
  </si>
  <si>
    <t>ysere= yse if lim03==1 
recode ysere(.=0)</t>
  </si>
  <si>
    <t>ysenr= yse if lim03!=1 
recode ysenr(.=0)</t>
  </si>
  <si>
    <t>Income - Self employment (informal(pension))</t>
  </si>
  <si>
    <t>bed = rowtotal (temp_becas temp_subsidios temp_dya temp_onces)</t>
  </si>
  <si>
    <t xml:space="preserve">becas: scholarships
Subsidios: monetary transfer 
dya: breakfast/lunch
onces: elevenses </t>
  </si>
  <si>
    <t>BENEFIT: Education</t>
  </si>
  <si>
    <t>bun = .</t>
  </si>
  <si>
    <t>no proper unemployment benefit in Colombia in 2014, but we have to be careful with the year.</t>
  </si>
  <si>
    <t>Benefit - Health (Injury)</t>
  </si>
  <si>
    <t>bhl=0 
bhl=p1087s5a1/12 if p1087s5a1!=.  
bhl=0 if bhl==.</t>
  </si>
  <si>
    <t xml:space="preserve">Pension - Disability </t>
  </si>
  <si>
    <t xml:space="preserve">pdi = 0 
pdi=p8642s1 if p8642s1!=. &amp; lpe==1  &amp; temp_oldage==. &amp; p6240==5 
pdi=pdi+p8648s1/12 if p8648s1!=. &amp; lpe==1 &amp; temp_oldage==.&amp; p6240==5 </t>
  </si>
  <si>
    <t>global var_to_impute="poa"
temp_oldage=1 if (p6040&gt;=${ret_age_female}-2 &amp; p6020==2 &amp; lpe==1) | (p6040&gt;=${ret_age_male}-2 &amp; p6020==1 &amp; lpe==1)
temp_${var_to_impute}_cases=1 if lpe==1 &amp; temp_oldage==1 
poa=0 if temp_${var_to_impute}_cases!=1 
poa=p8642s1 if p8642s1!=. &amp; temp_${var_to_impute}_cases==1 
poa=poa+p8648s1/12 if p8648s1!=. &amp; temp_${var_to_impute}_cases==1 
poa=p8648s1/12 if  p8648s1!=. &amp; poa==. &amp; temp_${var_to_impute}_cases==1</t>
  </si>
  <si>
    <t>global var_to_impute="psu"
temp_${var_to_impute}_cases=1 if lpe==1  &amp; temp_oldage==. &amp; pdi==0
psu = 0 
psu=p8642s1 if p8642s1!=. &amp; temp_${var_to_impute}_cases==1  // receiving pension but not poa nor pdi 
psu=psu+p8648s1/12 if p8648s1!=. &amp; temp_${var_to_impute}_cases==1 // (primas por pension de jubilacion o por sustitucion pensional) recorded over the last 12 months 
psu=p8648s1/12 if  p8648s1!=. &amp; psu==. &amp; temp_${var_to_impute}_cases==1</t>
  </si>
  <si>
    <t xml:space="preserve">kivho = p5130 / int_tothouse * (int_house == 1)  
kivho=0 if kivho==. </t>
  </si>
  <si>
    <t xml:space="preserve">income from interest, dividends, and profit from capital investments in unincorporated business, lotteries, etc  
</t>
  </si>
  <si>
    <t>global var_to_impute="yiy"
temp_${var_to_impute}_cases=1 if p8654==1 | p8654==9
yiy = 0 if  temp_${var_to_impute}_cases!=1
yiy = p8654s1/12 if p8654s1!=.  &amp; temp_${var_to_impute}_cases==1</t>
  </si>
  <si>
    <t>global var_to_impute="ypr"
temp_${var_to_impute}_cases=1 if p8646==1 | p8646==9
ypr = 0 if temp_${var_to_impute}_cases!=1
ypr = p8646s1 if p8646s1!=. &amp; temp_${var_to_impute}_cases</t>
  </si>
  <si>
    <t>global var_to_impute="ypt"
temp_${var_to_impute}_cases=1 if p8644==1 | p8650==1 | p8644==9 | p8650==9
ypt = 0 if temp_${var_to_impute}_cases!=1
ypt = p8650s1/12 if p8650s1!=. &amp; temp_${var_to_impute}_cases==1  
ypt =ypt+p8644s1 if p8644s1!=. &amp; temp_${var_to_impute}_cases==1 &amp; ypt&gt;0 &amp; ypt!=. 
ypt =p8644s1 if p8644s1!=. &amp; temp_${var_to_impute}_cases==1 &amp; ypt==.</t>
  </si>
  <si>
    <t>Income - Private Transfers</t>
  </si>
  <si>
    <t>bho=0 
bho=p5160s1a1/12 if p5160s1a1!=.  
bho=0 if bho==.</t>
  </si>
  <si>
    <t>Benefit - Housing</t>
  </si>
  <si>
    <t>bsa=.</t>
  </si>
  <si>
    <t>Benefit: Familias en Accion reception at individual level</t>
  </si>
  <si>
    <t>p784s1=1 if temp_bfa&gt;0     
temp_faelig=1 if p784s1==1       
bsach=.  
bsach=p5191s1a1/12 if orden==1 &amp; temp_faelig==1 &amp; p784s2!=1 &amp; p784s4!=1  
bsach=r(mean) if orden==1 &amp; temp_faelig==1  &amp;  bsach==. 
bsach=0 if  bsach==.</t>
  </si>
  <si>
    <t>Benefit - Colombia Mayor</t>
  </si>
  <si>
    <t>temp_bcm=1 if p784s2==1
bsaoa=.
temp_cmelig=1 if temp_bcm==1 &amp; ((p6040&gt;= ${ret_age_female}-3 &amp; p6020==2 &amp; poa==0) | (p6040&gt;=${ret_age_male}-3 &amp; p6020==1 &amp; poa==0)) 
bsaoa=(p5191s1a1/12)/cm_phh if temp_cmelig==1 &amp; p784s1!=1 &amp; p784s4!=1  
bsaoa=r(mean) if temp_cmelig==1  &amp;  bsaoa==. 
bsaoa=0 if  bsaoa==.</t>
  </si>
  <si>
    <t xml:space="preserve">p5610s1 (0 = 1)  
p5610s1=1 if p5610s1==. &amp; p5610!=. 
tpr =0
//property tax
tpr= p5610/p5610s1 if orden==p8692s1a1 &amp; p5610!=. // unique house owner is p8692s1a1 in charge of tax
tpr= (p5610/p5610s1)/temp_nowners if powner!=. &amp; tpr==. //two owners in hh share the tax payment
//valorization tax
tpr= tpr+p8693 if orden==p8692s1a1 &amp; p8693!=. // unique house owner is p8692s1a1 in charge of valorizacion tax
tpr= tpr+(p8693/temp_nowners) if powner!=. &amp; p8693!=. //two owners in hh share the tax payment
tpr=tpr/12 </t>
  </si>
  <si>
    <t>Property tax (divide across owners)</t>
  </si>
  <si>
    <t>global var_to_impute="yot"
temp_${var_to_impute}_cases=1 if  p8640==1 | p8640==9 //respondents
yot=0  if temp_${var_to_impute}_cases!=1  //non respondents
yot=p8640s1  if p8640s1!=.</t>
  </si>
  <si>
    <t>Other (Past Jobs)</t>
  </si>
  <si>
    <t xml:space="preserve">global var_to_impute="yaj"
temp_${var_to_impute}_cases=1 if p8636==1 | p8636==9 //respondents
yaj=0  if temp_${var_to_impute}_cases!=1  //non respondents
yaj=p8636s1 if p8636s1!=. </t>
  </si>
  <si>
    <t>Income - Additonal Jobs</t>
  </si>
  <si>
    <t>Income - Sale(Houses, Buildings, allotment, machinery, vehicles, Home appilances, etc.)</t>
  </si>
  <si>
    <t>global var_to_impute="ywl"
temp_${var_to_impute}_cases=1 if p8652==1 | p8652==9
ywl = 0 if temp_${var_to_impute}_cases!=1
ywl = p8652s1/12 if p8652s1!=. &amp; temp_${var_to_impute}_cases==1</t>
  </si>
  <si>
    <t>INCOME : Sale</t>
  </si>
  <si>
    <t>*approximating income tax for each HH member
double temp_earns=rowtotal(yem yembo yse yaj kfb bwk ypr)   //total income
idhh: egen double temp_earns_hh=total(temp_earns)   //total hh income
double temp_ratio_earns=temp_earns/temp_earns_hh //fraction of income for each HH
tin = p8800s1*temp_ratio_earns/12  if  p8800s1!=.    //monthly
tin=0 if tin==.</t>
  </si>
  <si>
    <t>tca=0
tca= p8799s1/12 if orden==1  &amp; p8799s1!=. //monthly</t>
  </si>
  <si>
    <t>Car Tax (aggregated over hh, hoh reports)</t>
  </si>
  <si>
    <t>Forced displacement and humanitarian relief at person level</t>
  </si>
  <si>
    <t xml:space="preserve"> idhh:egen pdehh=total(pde)    // using extra info on benefits displacement, at person level
 pdehh=1 if pdehh&gt;0     //at hoh level
temp_bot=1 if p784s4==1  //other subsidies
bwrwt=.
bwrwt=(p5191s1a1/12) if orden==1 &amp; pdehh==1 &amp; p784s1!=1 &amp; p784s2!=1  //assign to hoh if no other benefit is received by hh
bwrwt=r(mean) if orden==1 &amp; pdehh==1  &amp; bwrwt==. //replace the mean to take into account reception but  not possible to retrieve income
bwrwt=0 if  bwrwt==.</t>
  </si>
  <si>
    <t>bsa: Food subsidy (salaried)
bst: Transport subsidy (salaried)
bsf: Family subsidy (salaried)</t>
  </si>
  <si>
    <t>bwk=rowtotal( temp_bsa_co temp_bst_co temp_bsf_co) 
replace bwk=0 if bwk==.</t>
  </si>
  <si>
    <t xml:space="preserve">kbe = rowtotal(p5160s2a1 p5191s2a1)
kbe=kbe/12 
</t>
  </si>
  <si>
    <t xml:space="preserve">KIND: In kind subsidies from government </t>
  </si>
  <si>
    <t>INCOME/BENEFIT : Work related benefits</t>
  </si>
  <si>
    <t>INCOME/BENEFIT:Forced displacement and humanitarian relief at person level</t>
  </si>
  <si>
    <t>INCOME/BENEFIT: Colombia Mayor</t>
  </si>
  <si>
    <t>INCOME/BENEFIT: Familias en Accion reception at individual level</t>
  </si>
  <si>
    <t>includes in kind subsidies to dwelling and other inkind subsidies</t>
  </si>
  <si>
    <t>TAX: Health Contribution Employee</t>
  </si>
  <si>
    <t>Health Contribution Employee</t>
  </si>
  <si>
    <t>TAX:  Health Contribution Self Employed</t>
  </si>
  <si>
    <t xml:space="preserve"> Health Contribution Self Employed</t>
  </si>
  <si>
    <t>tscsehl =0 
tscsehl = p8551 if les==2    &amp; p8551!=.</t>
  </si>
  <si>
    <t>tsceehl =0 
tsceehl= p8551 if les==3 &amp; p8551!=.</t>
  </si>
  <si>
    <t>TAX: Reported  Health Contribution for Other groups</t>
  </si>
  <si>
    <t>not pensioners or working or in paid work</t>
  </si>
  <si>
    <t>temp_own_ss=1 if  p6115==3 &amp; p6100==1  &amp; p6920==1 &amp; lpe==0 &amp; les!=3 &amp; les!=2
//1 paga todo 2 contributivo 3 cotiza pension 4 no es pensionado 5 no es EE 6 no es SE
tschlot=0
tschlot=p8551 if p8551!=. &amp; temp_own_ss==1</t>
  </si>
  <si>
    <t xml:space="preserve">TAX:Contribution to pension from  Other groups </t>
  </si>
  <si>
    <t xml:space="preserve">tscpiot=0
tscpiot=p8551*1.28  if p8551!=. &amp; temp_own_ss==1 </t>
  </si>
  <si>
    <t>reported contribution to health expanded to pension (16/12.5)=1.28</t>
  </si>
  <si>
    <t xml:space="preserve">amrrm = p5010   
temp_mode=mode(amrrm)
amrrm=temp_mode if amrrm==. </t>
  </si>
  <si>
    <t>ASSETS : Main Residence : Tenure
 1:Owned on mortgage
 2: Owned outright
 3: Rented
 4: Reduced Rented
 5: Social Rented
 6: Free</t>
  </si>
  <si>
    <t>amrtn= 1 if  p5095==2
amrtn= 2 if  p5095==1
amrtn= 3 if p5095==3
amrtn= 6 if p5095==4 | p5095==5</t>
  </si>
  <si>
    <t>ASSETS : Telephone ownership
1: yes
0: no</t>
  </si>
  <si>
    <t>ate = 0
ate= 1 if p5305==1 // fixed line
p1082 (2=0) //to check at hh level
temp_p1082=total(p1082) //to check at hh level
ate= 1 if temp_p1082&gt;0 // mobile phone, at least one hh member</t>
  </si>
  <si>
    <t>aco = 0
aco = 1 if p1077s21 ==1  // desktop
aco = 1 if p1077s22 ==1  // laptop</t>
  </si>
  <si>
    <t>ASSETS : Computer ownership
1: yes
0: no</t>
  </si>
  <si>
    <t>ASSETS : Car ownership
1: yes
0: no</t>
  </si>
  <si>
    <t>aca = 0
aca= 1 if p1077s1==1</t>
  </si>
  <si>
    <t>financial income:
* Average interest rate from financial market
* (this is used for the imputation of financial capital, based on
* observed financial income: K = iy / ir, where K: capital, iy: investment
* income, ir: interest rate)
* http://www.banrep.gov.co/tasas-captacion-semanales</t>
  </si>
  <si>
    <t>avir = 0.0239 // tasa de interes efectiva anual de operacion pasiva promedio de depositos a plazos, depositos monetarios, operaciones de reporto y depositos de ahorros 
afc = 0
afc = (yiy * 12) / `avir'</t>
  </si>
  <si>
    <t>gen amrmv= 0
replace amrmv= p5110 if orden==1 &amp; p5110!=.</t>
  </si>
  <si>
    <t>ASSETS: Main Residence Market Value</t>
  </si>
  <si>
    <t>self declared value if owned (hoh)</t>
  </si>
  <si>
    <t>xmp =0
xmp=p8778s1 if p8778s1!=. &amp; orden==1</t>
  </si>
  <si>
    <t>xpp =.</t>
  </si>
  <si>
    <t>contributions to individual private pension plans 
not available in ENCV</t>
  </si>
  <si>
    <t xml:space="preserve">total housing cost 
 Any monetary variable related to housing at the household level in the original dataset must
 be assigned to the person(s) responsible for the accommodation. If there are two of such person then 
 the amount is shared equally between them </t>
  </si>
  <si>
    <t>temp_xhc = rowtotal( p5100  p5140 temp_p5018 temp_p8524 temp_p5034 temp_p5044 temp_p5067 temp_p5330 ) if orden==1
xhc=total(temp_xhc) //all members
xhc=0 if orden!=1</t>
  </si>
  <si>
    <t>xhcrt = 0
xhcrt=p5140 if p5140!=. &amp; orden==1</t>
  </si>
  <si>
    <t>xhcmomi = 0
xhcmomi=p5100 if p5100!=. &amp; orden==p8692s1a1 // unique house owner is p8692s1a1 in charge of mortgage
temp_nowners=total(powner)
xhcmomi=p5100/temp_nowners if powner!=. &amp; xhcmomi==. //two owners in hh share de payment</t>
  </si>
  <si>
    <t>EXPENDITURE: health care -additional health plans</t>
  </si>
  <si>
    <t>Planes de salud coplementarios</t>
  </si>
  <si>
    <t>xhl01=total(p119)
xhl01=0 if orden!=1</t>
  </si>
  <si>
    <t xml:space="preserve">EXPENDITURE: health care </t>
  </si>
  <si>
    <t>temp_xhl=rowtotal(p119 p6154s2a1 p6154s3a1 p6154s4a1 p6154s5a1 p6154s6a1 p6154s7a1  p6154s8a1 p6154s9a1 p6154s11a1 p8558s1a1 p8558s2a1 p802)
xhl=total(temp_xhl) //all members     
xhl=0 if orden!=1</t>
  </si>
  <si>
    <t>planes complementarios de salud, consultas, medicamentos, terapias etc.</t>
  </si>
  <si>
    <t>Mortgage Interest</t>
  </si>
  <si>
    <t>EXPENDITURE:  Education stored for parents</t>
  </si>
  <si>
    <t>xed=rowtotal(temp_xcc_mother temp_xcc_father)
xed=0 if orden!=1</t>
  </si>
  <si>
    <t>EXPENDITURE: Food</t>
  </si>
  <si>
    <t>Pan, arepas, bollos, almojábanas</t>
  </si>
  <si>
    <t>queso, cuajada, kumis, yogur, crema de leche, mantequilla</t>
  </si>
  <si>
    <t>EXPENDITURE: Food (Milk and derivates)</t>
  </si>
  <si>
    <t>Huevos</t>
  </si>
  <si>
    <t>EXPENDITURE: Food (eggs)</t>
  </si>
  <si>
    <t xml:space="preserve">x0002=p8731s1 *( 13/3)*(1/(1+0+0))
x0002=p8731s1 *( 13/3)*(1/(1+0+0)) if drgn1==8 //San Andres
</t>
  </si>
  <si>
    <t xml:space="preserve">x0001=p8730s1 *( 13/3)*(1/(1+0+0))
x0001=p8730s1 *( 13/3)*(1/(1+0+0)) if drgn1==8 //San Andres
</t>
  </si>
  <si>
    <t xml:space="preserve">x0003=p8732s1 *( 13/3)*(1/(1+0+0))
x0003=p8732s1 *( 13/3)*(1/(1+0+0)) if drgn1==8 //San Andres
</t>
  </si>
  <si>
    <t>Carne de res, cerdo o cordero, hueso y vísceras</t>
  </si>
  <si>
    <t>x0004=p8733s1 *( 13/3)*(1/(1+0+0))
x0004=p8733s1 *( 13/3)*(1/(1+0+0)) if drgn1==8 //San Andres</t>
  </si>
  <si>
    <t>Carne de gallina y pollo</t>
  </si>
  <si>
    <t>x0005=p8734s1 *( 13/3)*(1/(1+0+0))
 x0005=p8734s1 *( 13/3)*(1/(1+0+0)) if drgn1==8 //San Andres</t>
  </si>
  <si>
    <t>x0006=p8735s1 *( 13/3)*(1/(1+0+0))
x0006=p8735s1 *( 13/3)*(1/(1+0+0)) if drgn1==8 //San Andres</t>
  </si>
  <si>
    <t>Pescado de río o de mar u otros productos marinos frescos congelados</t>
  </si>
  <si>
    <t>x0007=p8736s1 *( 13/3)*(1/(1+0.16+0))
x0007=p8736s1 *( 13/3)*(1/(1+0+0)) if drgn1==8 //San Andres</t>
  </si>
  <si>
    <t>Salchichas, jamón, mortadela, salchichón y otras carnes frías preparadas</t>
  </si>
  <si>
    <t>Papa común, papa criolla, yuca, arracacha, ñame</t>
  </si>
  <si>
    <t>x0008=p8737s1 *( 13/3)*(1/(1+0+0))
x0008=p8737s1 *( 13/3)*(1/(1+0+0)) if drgn1==8 //San Andres</t>
  </si>
  <si>
    <t>Arroz, pastas, avena, cuchuco, harinas, corn flakes y otros cereales</t>
  </si>
  <si>
    <t>x0009=p8738s1 *( 13/3)*(1/(1+0.05+0))
x0009=p8738s1 *( 13/3)*(1/(1+0+0)) if drgn1==8 //San Andres</t>
  </si>
  <si>
    <t>x0010=p8739s1 *( 13/3)*(1/(1+0+0))
x0010=p8739s1 *( 13/3)*(1/(1+0+0)) if drgn1==8 //San Andres</t>
  </si>
  <si>
    <t>Fríjol seco, arveja seca, lentejas, garbanzos y otros granos</t>
  </si>
  <si>
    <t>Plátano verde o maduro</t>
  </si>
  <si>
    <t>x0011=p8740s1 *( 13/3)*(1/(1+0+0))
x0011=p8740s1 *( 13/3)*(1/(1+0+0)) if drgn1==8 //San Andres</t>
  </si>
  <si>
    <t>Arveja verde, fríjol verde, habichuela, zanahoria, tomate, lechuga, pepino, cebolla larga y cabezona y otras verduras</t>
  </si>
  <si>
    <t>x0012=p8741s1 *( 13/3)*(1/(1+0+0))
x0012=p8741s1 *( 13/3)*(1/(1+0+0)) if drgn1==8 //San Andres</t>
  </si>
  <si>
    <t>Banano, guayaba, naranja, limón, mango, papaya, manzana, piña, mora y otras frutas</t>
  </si>
  <si>
    <t>x0013=p8742s1 *( 13/3)*(1/(1+0+0))
x0013=p8742s1 *( 13/3)*(1/(1+0+0)) if drgn1==8 //San Andres</t>
  </si>
  <si>
    <t>Aceites, manteca, margarina y otras grasas</t>
  </si>
  <si>
    <t>x0014=p8743s1 *( 13/3)*(1/(1+0.16+0))
x0014=p8743s1 *( 13/3)*(1/(1+0+0)) if drgn1==8 //San Andres</t>
  </si>
  <si>
    <t>Azúcar, sal, condimentos y salsas</t>
  </si>
  <si>
    <t>x0015=p8744s1 *( 13/3)*(1/(1+0.05+0))
x0015=p8744s1 *( 13/3)*(1/(1+0+0)) if drgn1==8 //San Andres</t>
  </si>
  <si>
    <t>Panela, café, chocolate, té</t>
  </si>
  <si>
    <t>x0016=p8745s1 *( 13/3)*(1/(1+0.05+0))
x0016=p8745s1 *( 13/3)*(1/(1+0+0)) if drgn1==8 //San Andres</t>
  </si>
  <si>
    <t>Dulces, patacones, polvo para fresco y otros pasabocas</t>
  </si>
  <si>
    <t>x0017=p8746s1 *( 13/3)*(1/(1+0.16+0))
x0017=p8746s1 *( 13/3)*(1/(1+0+0)) if drgn1==8 //San Andres</t>
  </si>
  <si>
    <t>Enlatados (arvejas, atún, sardinas, salchichas)</t>
  </si>
  <si>
    <t>x0018=p8747s1 *( 13/3)*(1/(1+0.16+0))
x0018=p8747s1 *( 13/3)*(1/(1+0+0)) if drgn1==8 //San Andres</t>
  </si>
  <si>
    <t xml:space="preserve">Galletas de sal y de dulce </t>
  </si>
  <si>
    <t>x0019=p8748s1 *( 13/3)*(1/(1+0.16+0))
x0019=p8748s1 *( 13/3)*(1/(1+0+0)) if drgn1==8 //San Andres</t>
  </si>
  <si>
    <t>Gaseosas, maltas y jugos procesados</t>
  </si>
  <si>
    <t>x0020=p8749s1 *( 13/3)*(1/(1+0.16+0))
x0020=p8749s1 *( 13/3)*(1/(1+0+0)) if drgn1==8 //San Andres</t>
  </si>
  <si>
    <t>Compra de agua en carrotanque, al aguatero o agua embotellada</t>
  </si>
  <si>
    <t>x0021=p8750s1 *( 13/3)*(1/(1+0+0))
x0021=p8750s1 *( 13/3)*(1/(1+0+0)) if drgn1==8 //San Andres</t>
  </si>
  <si>
    <t>Alimentos varios</t>
  </si>
  <si>
    <t>x0022=p8751s1 *( 13/3)*(1/(1+0.16+0))
x0022=p8751s1 *( 13/3)*(1/(1+0+0)) if drgn1==8 //San Andres</t>
  </si>
  <si>
    <t>Alimentos precocidos en general (lasaña, pizza, empanadas, tamales, papa, yuca, plátano, lechona, ajiaco, encurtidos, etc.)</t>
  </si>
  <si>
    <t>x0023=p5683s1 *( 13/3)*(1/(1+0.16+0))
x0023=p5683s1 *( 13/3)*(1/(1+0+0)) if drgn1==8 //San Andres</t>
  </si>
  <si>
    <t>Gastos en uno o más de los anteriores alimentos para otros hogares</t>
  </si>
  <si>
    <t>x0024=p8861s1 *( 13/3)*(1/(1+0+0))
x0024=p8861s1 *( 13/3)*(1/(1+0+0)) if drgn1==8 //San Andres</t>
  </si>
  <si>
    <t>X0025</t>
  </si>
  <si>
    <t>Cigarrillos y tabaco</t>
  </si>
  <si>
    <t>x0025=p8754s1 *( 13/3)*(1/(1+0.16+0)) 
x0025=p8754s1 *( 13/3)*(1/(1+0+0)) if drgn1==8 //San Andres</t>
  </si>
  <si>
    <t>x0026=p8755s1 *( 13/3)*(1/(1+0.16+0))
 x0026=p8755s1 *( 13/3)*(1/(1+0+0)) if drgn1==8 //San Andres</t>
  </si>
  <si>
    <t xml:space="preserve">Fósforos y encendedores </t>
  </si>
  <si>
    <t>Pasajes urbanos en bus, buseta, colectivo, ejecutivo, taxi, metro, transporte articulado</t>
  </si>
  <si>
    <t>x0027=p8756s1 *( 13/3)*(1/(1+0+0))
x0027=p8756s1 *( 13/3)*(1/(1+0+0)) if drgn1==8 //San Andres</t>
  </si>
  <si>
    <t>Bebidas alcohólicas (cerveza, aguardiente, ron, vino y otros)</t>
  </si>
  <si>
    <t>x0028=p8757s1 *( 13/3)*(1/(1+0.16+0)) 
x0028=p8757s1 *( 13/3)*(1/(1+0+0)) if drgn1==8 //San Andres</t>
  </si>
  <si>
    <t>EXPENDITURE: Transport</t>
  </si>
  <si>
    <t>Combustible de vehiculo de uso del hogar</t>
  </si>
  <si>
    <t>x0029=p8758s1 *( 13/3)*(1/(1+0.16+0))
x0029=p8758s1 *( 13/3)*(1/(1+0+0)) if drgn1==8 //San Andres</t>
  </si>
  <si>
    <t>Parqueo de vehículo de uso del hogar</t>
  </si>
  <si>
    <t>x0030=p8759s1 *( 13/3)*(1/(1+0.16+0))
x0030=p8759s1 *( 13/3)*(1/(1+0+0)) if drgn1==8 //San Andres</t>
  </si>
  <si>
    <t>Lustradas de calzado</t>
  </si>
  <si>
    <t>EXPENDITURE: Clothing footwear</t>
  </si>
  <si>
    <t>EXPENDITURE: Household goods</t>
  </si>
  <si>
    <t>x0031=p8760s1 *( 13/3)*(1/(1+0.16+0))
x0031=p8760s1 *( 13/3)*(1/(1+0+0)) if drgn1==8 //San Andres</t>
  </si>
  <si>
    <t>Periódicos y revistas</t>
  </si>
  <si>
    <t>x0032=p8761s1 *( 13/3)*(1/(1+0.16+0))
x0032=p8761s1 *( 13/3)*(1/(1+0+0)) if drgn1==8 //San Andres</t>
  </si>
  <si>
    <t>Apuestas y loterías</t>
  </si>
  <si>
    <t>x0033=p8762s1 *( 13/3)*(1/(1+0.16+0))
x0033=p8762s1 *( 13/3)*(1/(1+0+0)) if drgn1==8 //San Andres</t>
  </si>
  <si>
    <t>Comidas fuera de la casa</t>
  </si>
  <si>
    <t>x0034=p8763s1 *( 13/3)*(1/(1+0+0.08))
x0034=p8763s1 *( 13/3)*(1/(1+0+0.08)) if drgn1==8 //San Andres</t>
  </si>
  <si>
    <t>Servicio doméstico por días</t>
  </si>
  <si>
    <t>x0035=p8764s1 *( 13/3)*(1/(1+0.16+0))
x0035=p8764s1 *( 13/3)*(1/(1+0+0)) if drgn1==8 //San Andres</t>
  </si>
  <si>
    <t>Servicio de café internet y llamadas telefónicas en la calle o cabinas</t>
  </si>
  <si>
    <t>EXPENDITURE: Communication</t>
  </si>
  <si>
    <t xml:space="preserve"> x0036=p5684s1 *( 13/3)*(1/(1+0.16+0))
x0036=p5684s1 *( 13/3)*(1/(1+0+0)) if drgn1==8 //San Andres</t>
  </si>
  <si>
    <t xml:space="preserve"> Gastos en uno o más de los anteriores artículos o servicios para otros hogares </t>
  </si>
  <si>
    <t>x0037=p8864s1 *( 13/3)*(1/(1+0.16+0))
x0037=p8864s1 *( 13/3)*(1/(1+0+0)) if drgn1==8 //San Andres</t>
  </si>
  <si>
    <t>Artículos de aseo personal (crema dental, jabón, champú, papel higiénico, desodorante, toallas higiénicas, pañales desechables, máquinas y cuchillas de afeitar desechables, etc.)</t>
  </si>
  <si>
    <t>x0040=p8766s1*(1/(1+0.16+0))
 x0040=p8766s1*(1/(1+0+0)) if drgn1==8 //San Andres</t>
  </si>
  <si>
    <t>Artículos para el aseo del hogar (detergentes, desinfectantes, escobas, ceras, servilletas, etc.)</t>
  </si>
  <si>
    <t>x0041=p8767s1*(1/(1+0.16+0))
x0041=p8767s1*(1/(1+0+0)) if drgn1==8 //San Andres</t>
  </si>
  <si>
    <t>Algodón, gasa, desinfectantes, alcohol, curitas, anticonceptivos, aspirinas y otros elementos de botiquín</t>
  </si>
  <si>
    <t>x0042=p8768s1*(1/(1+0+0))
x0042=p8768s1*(1/(1+0+0)) if drgn1==8 //San Andres</t>
  </si>
  <si>
    <t>Medias veladas para mujer</t>
  </si>
  <si>
    <t>x0043=p8769s1*(1/(1+0.16+0))
x0043=p8769s1*(1/(1+0+0)) if drgn1==8 //San Andres</t>
  </si>
  <si>
    <t>x0044=p8770s1*(1/(1+0.16+0))
x0044=p8770s1*(1/(1+0+0)) if drgn1==8 //San Andres</t>
  </si>
  <si>
    <t xml:space="preserve"> Bombillos, pilas, otros artículos eléctricos, velas y velones </t>
  </si>
  <si>
    <t xml:space="preserve">Lavado y planchado de ropa fuera del hogar </t>
  </si>
  <si>
    <t>x0045=p8771s1*(1/(1+0.16+0))
x0045=p8771s1*(1/(1+0+0)) if drgn1==8 //San Andres</t>
  </si>
  <si>
    <t>Corte de pelo y manicure</t>
  </si>
  <si>
    <t>x0046=p8772s1*(1/(1+0.16+0))
x0046=p8772s1*(1/(1+0+0)) if drgn1==8 //San Andres</t>
  </si>
  <si>
    <t>x0047=p8773s1*(1/(1+0+0))
x0047=p8773s1*(1/(1+0+0)) if drgn1==8 //San Andres</t>
  </si>
  <si>
    <t>EXPENDITURE: Recreation culture</t>
  </si>
  <si>
    <t>Diversiones y entretenimiento (espectáculos, discotecas, cine, deportes, etc.)</t>
  </si>
  <si>
    <t>x0048=p8774s1*(1/(1+0.16+0))
x0048=p8774s1*(1/(1+0+0)) if drgn1==8 //San Andres</t>
  </si>
  <si>
    <t>Empleados del servicio doméstico internos</t>
  </si>
  <si>
    <t>Servicio de conexión o pago por uso de internet</t>
  </si>
  <si>
    <t>x0049=p8775s1*(1/(1+0.16+0))
x0049=p8775s1*(1/(1+0+0)) if drgn1==8 //San Andres</t>
  </si>
  <si>
    <t>Pago del último recibo por tarjetas de crédito (de todos los miembros del hogar)</t>
  </si>
  <si>
    <t>x0050=p8776s1*(1/(1+0+0))
x0050=p8776s1*(1/(1+0+0)) if drgn1==8 //San Andres</t>
  </si>
  <si>
    <t>Pago por televisión por suscripción: cable, satelital, digital o antena parabólica</t>
  </si>
  <si>
    <t>x0051=p8777s1*(1/(1+0.16+0))
x0051=p8777s1*(1/(1+0+0)) if drgn1==8 //San Andres</t>
  </si>
  <si>
    <t>x0053=p8765s1*(1/(1+0.16+0))
x0053=p8765s1*(1/(1+0+0)) if drgn1==8 //San Andres</t>
  </si>
  <si>
    <t>Correo, fax, encomiendas</t>
  </si>
  <si>
    <t>Gastos en uno o más de los anteriores artículos o servicios para otros hogares</t>
  </si>
  <si>
    <t>x0054=p8865s1*(1/(1+0.16+0))
x0054=p8865s1*(1/(1+0+0)) if drgn1==8 //San Andres</t>
  </si>
  <si>
    <t>Ropa para hombre, mujer, niño, niña</t>
  </si>
  <si>
    <t>x0060=p8780s1 *(1/3)*(1/(1+0.16+0))
x0060=p8780s1 *(1/3)*(1/(1+0+0)) if drgn1==8 //San Andres</t>
  </si>
  <si>
    <t xml:space="preserve">Calzado para hombre, mujer, niño o niña </t>
  </si>
  <si>
    <t>x0061=p8781s1 *(1/3)*(1/(1+0.16+0))
x0061=p8781s1 *(1/3)*(1/(1+0+0)) if drgn1==8 //San Andres</t>
  </si>
  <si>
    <t>Reparación de calzado o de vestuario</t>
  </si>
  <si>
    <t>x0062=p8782s1 *(1/3)*(1/(1+0.16+0))
x0062=p8782s1 *(1/3)*(1/(1+0+0)) if drgn1==8 //San Andres</t>
  </si>
  <si>
    <t>Telas para vestuario u otros usos</t>
  </si>
  <si>
    <t>x0063=p8783s1 *(1/3)*(1/(1+0.16+0))
x0063=p8783s1 *(1/3)*(1/(1+0+0)) if drgn1==8 //San Andres</t>
  </si>
  <si>
    <t>Reparación de bienes durables</t>
  </si>
  <si>
    <t>Reparación, repuestos y mantenimiento de vehículo de uso del hogar</t>
  </si>
  <si>
    <t>x0064=p8784s1 *(1/3)*(1/(1+0.16+0))
x0064=p8784s1 *(1/3)*(1/(1+0+0)) if drgn1==8 //San Andres</t>
  </si>
  <si>
    <t xml:space="preserve">Libros y discos y CD </t>
  </si>
  <si>
    <t>EXPENDITURE: Education</t>
  </si>
  <si>
    <t>x0065=p8785s1 *(1/3)*(1/(1+0+0))
x0065=p8785s1 *(1/3)*(1/(1+0+0)) if drgn1==8 //San Andres</t>
  </si>
  <si>
    <t>x0066=p8786s1 *(1/3)*(1/(1+0.16+0))
x0066=p8786s1 *(1/3)*(1/(1+0+0)) if drgn1==8 //San Andres</t>
  </si>
  <si>
    <t>Transporte intermunicipal y por río</t>
  </si>
  <si>
    <t>x0067=p8787s1 *(1/3)*(1/(1+0+0))
x0067=p8787s1 *(1/3)*(1/(1+0+0)) if drgn1==8 //San Andres</t>
  </si>
  <si>
    <t>Juegos, películas o videos en DVD</t>
  </si>
  <si>
    <t>x0068=p8788s1 *(1/3)*(1/(1+0.16+0))
x0068=p8788s1 *(1/3)*(1/(1+0+0)) if drgn1==8 //San Andres</t>
  </si>
  <si>
    <t xml:space="preserve"> Gasto en reparación de computadores, tabletas, televisores, equipos de sonido, teléfonos celulares, consola para juegos electrónicos, cámaras digitales o reproductores de música y video</t>
  </si>
  <si>
    <t>x0069=p8869s1 *(1/3)*(1/(1+0.16+0))
x0069=p8869s1 *(1/3)*(1/(1+0+0)) if drgn1==8 //San Andres</t>
  </si>
  <si>
    <t>x0070=p8866s1 *(1/3)*(1/(1+0.16+0))
x0070=p8866s1 *(1/3)*(1/(1+0+0)) if drgn1==8 //San Andres</t>
  </si>
  <si>
    <t>Muebles para el hogar (sala, comedor, camas, etc.)</t>
  </si>
  <si>
    <t>x0071=p8789s1 *(1/12)*(1/(1+0.16+0))
x0071=p8789s1 *(1/12)*(1/(1+0+0)) if drgn1==8 //San Andres</t>
  </si>
  <si>
    <t>Reparaciones y mejoras de la vivienda (plomería, electricidad, pintura, resane, pañete)</t>
  </si>
  <si>
    <t>x0072=p8790s1 *(1/12)*(1/(1+0.16+0))
x0072=p8790s1 *(1/12)*(1/(1+0+0)) if drgn1==8 //San Andres</t>
  </si>
  <si>
    <t>Colchones, cobijas, manteles y ropa de cama</t>
  </si>
  <si>
    <t>x0073=p8791s1 *(1/12)*(1/(1+0.16+0))
x0073=p8791s1 *(1/12)*(1/(1+0+0)) if drgn1==8 //San Andres</t>
  </si>
  <si>
    <t>Ollas, vajillas, cubiertos y otros utensilios domésticos</t>
  </si>
  <si>
    <t>x0074=p8792s1 *(1/12)*(1/(1+0.16+0))
x0074=p8792s1 *(1/12)*(1/(1+0+0)) if drgn1==8 //San Andres</t>
  </si>
  <si>
    <t xml:space="preserve">Nevera, estufa, lavadora, brilladora, horno y otros aparatos electrodomésticos y gasodomésticos </t>
  </si>
  <si>
    <t>x0075=p8793s1 *(1/12)*(1/(1+0.16+0))
x0075=p8793s1 *(1/12)*(1/(1+0+0)) if drgn1==8 //San Andres</t>
  </si>
  <si>
    <t>Pago de hoteles</t>
  </si>
  <si>
    <t>x0076=p8794s1 *(1/12)*(1/(1+0.16+0))
x0076=p8794s1 *(1/12)*(1/(1+0+0)) if drgn1==8 //San Andres</t>
  </si>
  <si>
    <t>Pasajes en avión</t>
  </si>
  <si>
    <t>x0077=p8795s1 *(1/12)*(1/(1+0.16+0))
x0077=p8795s1 *(1/12)*(1/(1+0+0)) if drgn1==8 //San Andres</t>
  </si>
  <si>
    <t xml:space="preserve">Vehículo, moto para uso del hogar
</t>
  </si>
  <si>
    <t>x0078=p8796s1 *(1/12)*(1/(1+0.16+0.08)) if p8796s1&gt;18390000 // impoconsumo 8%
x0078=p8796s1 *(1/12)*(1/(1+0+0)) if  p8796s1&lt;18390000 // sin impoconsumo (usados o motos de cilindraje bajo) sin IVA
x0078=p8796s1 *(1/12)*(1/(1+0.16+0.16)) if  p8796s1&gt;56490000  //  impoconsumo 16% (mas de 30000USD=56490000COP 23 jun 2014)
x0078=p8796s1 *(1/12)*(1/(1+0+0)) if drgn1==8  &amp; p8796s1&lt;18390000 //San Andres  (usados o motos de cilindraje bajo)
x0078=p8796s1 *(1/12)*(1/(1+0+0.08)) if drgn1==8 &amp; p8796s1&gt;18390000 //San Andres  impoconsumo 8%
x0078=p8796s1 *(1/12)*(1/(1+0+0.16)) if drgn1==8 &amp; p8796s1&gt;56490000  //San Andres  impoconsumo 16% (mas de 30000USD=56490000COP 23 jun 2014)</t>
  </si>
  <si>
    <t>Cuotas extraordinarias de administración o comunitarias</t>
  </si>
  <si>
    <t>x0080=p8798s1 *(1/12)*(1/(1+0+0)) 
x0080=p8798s1 *(1/12)*(1/(1+0+0)) if drgn1==8 //San Andres</t>
  </si>
  <si>
    <t>Seguros contra incendio o contra robo de la vivienda o vehículo de uso del hogar</t>
  </si>
  <si>
    <t>x0083=p8801s1 *(1/12)*(1/(1+0.16+0))
x0083=p8801s1 *(1/12)*(1/(1+0+0)) if drgn1==8 //San Andres</t>
  </si>
  <si>
    <t>x0084=p8802s1 *(1/12)*(1/(1+0.16+0))
x0084=p8802s1 *(1/12)*(1/(1+0+0)) if drgn1==8 //San Andres</t>
  </si>
  <si>
    <t>Anillos, relojes y otros artículos de joyería, artesanías, porcelanas, etc.</t>
  </si>
  <si>
    <t>Cuadros y obras originales de arte</t>
  </si>
  <si>
    <t>x0085=p8803s1 *(1/12)*(1/(1+0.16+0))
x0085=p8803s1 *(1/12)*(1/(1+0+0)) if drgn1==8 //San Andres</t>
  </si>
  <si>
    <t>Compra de animales y semovientes para cría y levante (reses, cerdos, cabras, aves)</t>
  </si>
  <si>
    <t>x0086=p8804s1 *(1/12)*(1/(1+0+0))
x0086=p8804s1 *(1/12)*(1/(1+0+0)) if drgn1==8 //San Andres</t>
  </si>
  <si>
    <t xml:space="preserve"> Compra y sostenimiento de mascotas</t>
  </si>
  <si>
    <t>x0087=p8805s1 *(1/12)*(1/(1+0.16+0))
 x0087=p8805s1 *(1/12)*(1/(1+0+0)) if drgn1==8 //San Andres</t>
  </si>
  <si>
    <t>Compra de computador personal (de escritorio, portátil o tableta)</t>
  </si>
  <si>
    <t>x0088=p8806s1 *(1/12)*(1/(1+0.16+0)) 
x0088=p8806s1 *(1/12)*(1/(1+0+0)) if drgn1==8 //San Andres</t>
  </si>
  <si>
    <t>Accesorios para computador (monitor, impresora, escáner, tarjetas de memoria RAM, procesador, tarjetas de sonido o video, memorias USB, tarjetas SD)</t>
  </si>
  <si>
    <t>x0089=p8807s1 *(1/12)*(1/(1+0.16+0))
 x0089=p8807s1 *(1/12)*(1/(1+0+0)) if drgn1==8 //San Andres</t>
  </si>
  <si>
    <t>x0090=p8808s1 *(1/12)*(1/(1+0.16+0)) 
x0090=p8808s1 *(1/12)*(1/(1+0+0)) if drgn1==8 //San Andres</t>
  </si>
  <si>
    <t>Compra de teléfono celular, fijo o fax</t>
  </si>
  <si>
    <t>Compra de consolas para juegos electrónicos (Play station, Xbox, Wii, PSP, Nintendo, Gameboy, etc.</t>
  </si>
  <si>
    <t>x0091=p8809s1 *(1/12)*(1/(1+0.16+0))
x0091=p8809s1 *(1/12)*(1/(1+0+0)) if drgn1==8 //San Andres</t>
  </si>
  <si>
    <t>Cámaras digitales (video y fotografía), reproductores digitales de música (Ipod, mp3, mp4, etc.)</t>
  </si>
  <si>
    <t>x0092=p5686s1 *(1/12)*(1/(1+0.16+0))
x0092=p5686s1 *(1/12)*(1/(1+0+0)) if drgn1==8 //San Andres</t>
  </si>
  <si>
    <t>Compra de TV (convencional, plasma, LCD o LED)</t>
  </si>
  <si>
    <t>x0093=p8870s1 *(1/12)*(1/(1+0.16+0))
x0093=p8870s1 *(1/12)*(1/(1+0+0)) if drgn1==8 //San Andres</t>
  </si>
  <si>
    <t>Compra de equipo de sonido, reproductor de video (DVD, Blue-Ray, otros</t>
  </si>
  <si>
    <t>x0094=p8871s1 *(1/12)*(1/(1+0.16+0))
x0094=p8871s1 *(1/12)*(1/(1+0+0)) if drgn1==8 //San Andres</t>
  </si>
  <si>
    <t>x0095=p8867s1 *(1/12)*(1/(1+0.16+0))
x0095=p8867s1 *(1/12)*(1/(1+0+0)) if drgn1==8 //San Andres</t>
  </si>
  <si>
    <t xml:space="preserve">Servicio Electricidad </t>
  </si>
  <si>
    <t>x0101=p5018 *(1/p5018s1)*(1/(1+0+0))
x0101=p5018 *(1/p5018s1)*(1/(1+0+0)) if drgn1==8 //San Andres</t>
  </si>
  <si>
    <t>Servicio Gas Natural</t>
  </si>
  <si>
    <t>x0102=p8524 *(1/p8524s1)*(1/(1+0+0))
x0102=p8524 *(1/p8524s1)*(1/(1+0+0)) if drgn1==8 //San Andres</t>
  </si>
  <si>
    <t>Servicio Alcantarillado</t>
  </si>
  <si>
    <t>x0103=p5034 *(1/p5034s1)*(1/(1+0+0))
x0103=p5034 *(1/p5034s1)*(1/(1+0+0)) if drgn1==8 //San Andres</t>
  </si>
  <si>
    <t>Servicio Basura</t>
  </si>
  <si>
    <t>Servicio Acueducto</t>
  </si>
  <si>
    <t>Gasolina, alcohol o cocinol para cocinar</t>
  </si>
  <si>
    <t>x0104=p5044 *(1/p5044s1)*(1/(1+0+0))
x0104=p5044 *(1/p5044s1)*(1/(1+0+0)) if drgn1==8 //San Andres</t>
  </si>
  <si>
    <t>x0105=p5067 *(1/p5067s1)*(1/(1+0+0))
x0105=p5067 *(1/p5067s1)*(1/(1+0+0)) if drgn1==8 //San Andres</t>
  </si>
  <si>
    <t>x0106=p8540    *(1/(1+0.16+0)) if p8536==3
x0106=p8540    *(1/(1+0+0)) if p8536==3 &amp; drgn1==8 //San Andres</t>
  </si>
  <si>
    <t xml:space="preserve">Gas propano para cocinar </t>
  </si>
  <si>
    <t>x0107=p8540    *(1/(1+0+0)) if p8536==4
x0107=p8540    *(1/(1+0+0)) if p8536==4 &amp; drgn1==8 //San Andres</t>
  </si>
  <si>
    <t>Carbon mineral para cocinar</t>
  </si>
  <si>
    <t>x0108=p8540*(1/(1+0.16+0)) if p8536==5
x0108=p8540*(1/(1+0+0)) if p8536==5 &amp; drgn1==8 //San Andres</t>
  </si>
  <si>
    <t>Leña o carbon vegetal para cocinar</t>
  </si>
  <si>
    <t>x0109=p8540*(1/(1+0+0)) if p8536==6
x0109=p8540*(1/(1+0+0)) if p8536==6 &amp; drgn1==8 //San Andres</t>
  </si>
  <si>
    <t>Material desecho para cocinar</t>
  </si>
  <si>
    <t>x0110=p8540*(1/(1+0+0)) if p8536==7
x0110=p8540*(1/(1+0+0)) if p8536==7 &amp; drgn1==8 //San Andres</t>
  </si>
  <si>
    <t>Servicio Telefono Fijo</t>
  </si>
  <si>
    <t>x0111=p5330  *(1/p5330s1)*(1/(1+0.16+0))
x0111=p5330  *(1/p5330s1)*(1/(1+0+0)) if drgn1==8 //San Andres</t>
  </si>
  <si>
    <t>Servicio Telefonia Celular</t>
  </si>
  <si>
    <t>x0112=total(p803s1 *(1/(1+0.16+0.04)))
temp_x0112=total(p803s1 *(1/(1+0+0.04)))
x0112=temp_x0112 if drgn1==8 //San Andres"
x0112=0 if dhh!=1</t>
  </si>
  <si>
    <t>Matriculas</t>
  </si>
  <si>
    <t xml:space="preserve">EXPENDITURE:  Education </t>
  </si>
  <si>
    <t>x0120= total(((p6169s1/12)+ p8576s1 +p8570s1  +(p8594s1/12)+ p8600s1+ p8608s1)*(1/(1+0+0)))
temp_x0120=total(((p6169s1/12)+ p8576s1 +p8570s1  +(p8594s1/12)+ p8600s1+ p8608s1)*(1/(1+0+0)))
x0120=temp_x0120 if drgn1==8 //San Andres"
 x0120=0 if dhh!=1</t>
  </si>
  <si>
    <t>Utiles Escolares</t>
  </si>
  <si>
    <t>x0121= total((((p6171s2+p6171s3+p8598s1)/12)+p8606s1)*(1/(1+0+0)))
temp_x0121=total((((p6171s2+p6171s3+p8598s1)/12)+p8606s1)*(1/(1+0+0)))
x0121=temp_x0121 if drgn1==8 //San Andres"
x0121=0 if dhh!=1</t>
  </si>
  <si>
    <t>Uniformes</t>
  </si>
  <si>
    <t>x0122= total(((p6171s1+p8596s1)/12)*(1/(1+0.16+0)))
temp_x0122=total(((p6171s1+p8596s1)/12)*(1/(1+0+0)))
x0122=temp_x0122 if drgn1==8 //San Andres"
x0122=0 if dhh!=1</t>
  </si>
  <si>
    <t xml:space="preserve">x0123 </t>
  </si>
  <si>
    <t>Ruta Escolar</t>
  </si>
  <si>
    <t>x0123= total((p8572s1+p8602s1)*(1/(1+0+0)))
temp_x0123=total((p8572s1+p8602s1)*(1/(1+0+0)))
x0123=temp_x0123 if drgn1==8 //San Andres"
x0123=0 if dhh!=1</t>
  </si>
  <si>
    <t xml:space="preserve"> Alimentacion Escolar</t>
  </si>
  <si>
    <t>x0124= total((p8574s1+p8604s1)*(1/(1+0+0)))
temp_x0124=total((p8574s1+p8604s1)*(1/(1+0+0)))
x0124=temp_x0124 if drgn1==8 //San Andres"
x0124=0 if dhh!=1</t>
  </si>
  <si>
    <t>x0130= total(p119 *(1/(1+0.05+0)))
temp_x0130=total(p119 *(1/(1+0+0)))
x0130=temp_x0130 if drgn1==8 //San Andres"
x0130=0 if dhh!=1</t>
  </si>
  <si>
    <t>Medicina Prepagada</t>
  </si>
  <si>
    <t>EXPENDITURE:  Health</t>
  </si>
  <si>
    <t>Medicamentos, examenes medicos, vacunas</t>
  </si>
  <si>
    <t>x0131= total(p6154s5a1+p6154s11a1+p6154s6a1+p6154s4a1*(1/(1+0+0)))
temp_x0131=total(p6154s5a1+p6154s11a1+p6154s6a1+p6154s4a1*(1/(1+0+0)))
x0131=temp_x0131 if drgn1==8 //San Andres"
x0131=0 if dhh!=1</t>
  </si>
  <si>
    <t xml:space="preserve">x0132 </t>
  </si>
  <si>
    <t>Terapias, Cirujias, Hospitalizacion</t>
  </si>
  <si>
    <t>x0132= total((p6154s2a1 +p6154s3a1+p6154s8a1 +p6154s9a1+(p8558s2a1/12) +(p802/12) )*(1/(1+0+0)))
temp_x0132=total((p6154s2a1 +p6154s3a1+p6154s8a1 +p6154s9a1+(p8558s2a1/12) +(p802/12) )*(1/(1+0+0)))
x0132=temp_x0132 if drgn1==8 //San Andres"
x0132=0 if dhh!=1</t>
  </si>
  <si>
    <t xml:space="preserve">x0133 </t>
  </si>
  <si>
    <t>Lentes, audífonos o aparatos ortopédicos (muletas, sillas de ruedas)</t>
  </si>
  <si>
    <t>x0133= total(p8558s1a1 *(1/(1+0+0)))
temp_x0133=total(p8558s1a1 *(1/(1+0+0)))
x0133=temp_x0133 if drgn1==8 //San Andres"
x0133=0 if dhh!=1</t>
  </si>
  <si>
    <t>x9999=rowtotal(temp_x0*)</t>
  </si>
  <si>
    <t>Total expenditure per month including taxes</t>
  </si>
  <si>
    <t>EXPENDITURE: Total  per month including taxes</t>
  </si>
  <si>
    <t>Variablename</t>
  </si>
  <si>
    <t>Name in the base</t>
  </si>
  <si>
    <t>Name of the question in the application form</t>
  </si>
  <si>
    <t>Question in the application form</t>
  </si>
  <si>
    <t>Comments made by the modellers for new modellers</t>
  </si>
  <si>
    <t>Changes/Other (COLMOD version 1.2.)</t>
  </si>
  <si>
    <t>Changes/Other (COLMOD version 1.3.)</t>
  </si>
  <si>
    <t>Type</t>
  </si>
  <si>
    <t>Discrete value -1</t>
  </si>
  <si>
    <t>Discrete value 0</t>
  </si>
  <si>
    <t>Discrete value 1</t>
  </si>
  <si>
    <t>Discrete value 2</t>
  </si>
  <si>
    <t>Discrete value 3</t>
  </si>
  <si>
    <t>Discrete value 4</t>
  </si>
  <si>
    <t>Discrete value 5</t>
  </si>
  <si>
    <t>Discrete value 6</t>
  </si>
  <si>
    <t>Discrete value 7</t>
  </si>
  <si>
    <t>Discrete value 8</t>
  </si>
  <si>
    <t>Discrete value 9</t>
  </si>
  <si>
    <t>Discrete value 10</t>
  </si>
  <si>
    <t>Discrete value 11</t>
  </si>
  <si>
    <t>Discrete value 12</t>
  </si>
  <si>
    <t>Discrete value 13</t>
  </si>
  <si>
    <t>Discrete value 14</t>
  </si>
  <si>
    <t>Discrete value 15</t>
  </si>
  <si>
    <t>Discrete value 16</t>
  </si>
  <si>
    <t>Discrete value 17</t>
  </si>
  <si>
    <t>Father ID</t>
  </si>
  <si>
    <t>p6051 p6081s1 p6020</t>
  </si>
  <si>
    <t>D5 D13 D2</t>
  </si>
  <si>
    <t>¿cuál es el parentesco de…con el jefe o la jefa de este hogar?/el padre de... vive en este hogar…No. de orden/ sexo</t>
  </si>
  <si>
    <t>Esta variable se crea en el do 3a_DefineID a partir de la creación de archivos temporales…</t>
  </si>
  <si>
    <t>Integer, continuous</t>
  </si>
  <si>
    <t>household id</t>
  </si>
  <si>
    <t>diretorio secuencia_p</t>
  </si>
  <si>
    <t>EUROMOD utiliza las dos primeras - es decir son "creados"</t>
  </si>
  <si>
    <t>Mother ID</t>
  </si>
  <si>
    <t>p6051 p6083s1 p6020</t>
  </si>
  <si>
    <t>D5 D15 D2</t>
  </si>
  <si>
    <t>¿cuál es el parentesco de…con el jefe o la jefa de este hogar?/la madre de...vive en este hogar…No. de orden/ sexo</t>
  </si>
  <si>
    <t>Original Household ID in ENCV</t>
  </si>
  <si>
    <t>las guardamos por precuación -  para pegar por ejempo datos de otras bases</t>
  </si>
  <si>
    <t>Original Personal ID in ENCV</t>
  </si>
  <si>
    <t>diretorio secuencia_p orden</t>
  </si>
  <si>
    <t>Partner ID</t>
  </si>
  <si>
    <t>p6071</t>
  </si>
  <si>
    <t>D7</t>
  </si>
  <si>
    <t>el (la) cónyuge de…vive en este hogar…no. de orden</t>
  </si>
  <si>
    <t>person id</t>
  </si>
  <si>
    <t xml:space="preserve">Responsible for the accommodation </t>
  </si>
  <si>
    <t>p6051</t>
  </si>
  <si>
    <t>D5</t>
  </si>
  <si>
    <t>¿cuál es el parentesco de…con el jefe o la jefa de este hogar?</t>
  </si>
  <si>
    <t>HoH in ENC</t>
  </si>
  <si>
    <t>Discrete</t>
  </si>
  <si>
    <t>Non responsible</t>
  </si>
  <si>
    <t>HoH, responsible</t>
  </si>
  <si>
    <t>Default income recipient</t>
  </si>
  <si>
    <t>Esta variable se crea por el orden de "jefatura" del hogar - es un identificador (1 2 3 4 5 ). Lo que se está diciendo es que el jefe es la persona que tiene 45 años. Int_orden=orden.</t>
  </si>
  <si>
    <t>equl to order in ENCV</t>
  </si>
  <si>
    <t>total population</t>
  </si>
  <si>
    <t>Esta viene del DANE - todos deberían tener el mismo número</t>
  </si>
  <si>
    <t>Continuous</t>
  </si>
  <si>
    <t>Number of people responsible for the accommodation</t>
  </si>
  <si>
    <t>Es posible que más de una persona sea responsable por la acomodación ( en Europa sí pregintan sí hay más de un responsable, en Colombia se asume que es solo el jefe del hogar) en Colombia debe ser 1 para todos)</t>
  </si>
  <si>
    <t>socio economic level (uses electricity bill)</t>
  </si>
  <si>
    <t>p8520s1a1</t>
  </si>
  <si>
    <t>B4</t>
  </si>
  <si>
    <t>¿Con cuáles de los siguientes servicios públicos, privados o comunales cuenta la vivienda?</t>
  </si>
  <si>
    <t>no estaba acá pero sí en el do</t>
  </si>
  <si>
    <t>Age</t>
  </si>
  <si>
    <t>p6040</t>
  </si>
  <si>
    <t>D4</t>
  </si>
  <si>
    <t>¿Cuántos años cumplidos tiene?</t>
  </si>
  <si>
    <t>Country</t>
  </si>
  <si>
    <t>102=Colombia</t>
  </si>
  <si>
    <t>Citizenship</t>
  </si>
  <si>
    <t>Ciudadanía</t>
  </si>
  <si>
    <t>//all one</t>
  </si>
  <si>
    <t>Same country as country of residence</t>
  </si>
  <si>
    <t>Any Latin American country except country of residence</t>
  </si>
  <si>
    <t>Any other country</t>
  </si>
  <si>
    <t>Disability status</t>
  </si>
  <si>
    <t>p6240 p5693s1-s9</t>
  </si>
  <si>
    <t>H2</t>
  </si>
  <si>
    <t>¿en qué actividad ocupó la mayor parte del tiempo la semana pasada?</t>
  </si>
  <si>
    <t>J2 TRABAJO INFANTIL ¿?</t>
  </si>
  <si>
    <t>//changes relative to XJ</t>
  </si>
  <si>
    <t>no</t>
  </si>
  <si>
    <t>yes</t>
  </si>
  <si>
    <t>Date of interview</t>
  </si>
  <si>
    <t>Año en la que se hizo la entrevista (se trata de capturar más que todo el mes)</t>
  </si>
  <si>
    <t>Current education</t>
  </si>
  <si>
    <t>p6040 p8586 p1088</t>
  </si>
  <si>
    <t>¿Cuántos años cumplidos tiene? /¿actualmente estudia? (asiste al preescolar, escuela, colegio o universidad)/¿cuál es el nivel educativo más alto alcanzado</t>
  </si>
  <si>
    <t>Not in education</t>
  </si>
  <si>
    <t>Pre-school</t>
  </si>
  <si>
    <t xml:space="preserve">Primary </t>
  </si>
  <si>
    <t>Secondary</t>
  </si>
  <si>
    <t>Post Secondary</t>
  </si>
  <si>
    <t>Tertiary</t>
  </si>
  <si>
    <t>Current education LEVEL</t>
  </si>
  <si>
    <t>p1088s1</t>
  </si>
  <si>
    <t>¿en qué nivel está matriculado y qué grado cursa?</t>
  </si>
  <si>
    <t xml:space="preserve">Highest education achieved </t>
  </si>
  <si>
    <t>p6040 p1088 p8587</t>
  </si>
  <si>
    <t>¿Cuántos años cumplidos tiene? / ¿en qué nivel está matriculado y qué grado cursa?/¿cuál es el nivel educativo más alto alcanzado por…y el último año o grado…</t>
  </si>
  <si>
    <t>Not completed primary education</t>
  </si>
  <si>
    <t xml:space="preserve">Ethinicty (self-defined) </t>
  </si>
  <si>
    <t>p6080</t>
  </si>
  <si>
    <t xml:space="preserve">indigena </t>
  </si>
  <si>
    <t xml:space="preserve">gitano (rom) </t>
  </si>
  <si>
    <t xml:space="preserve"> raizal del archipielago </t>
  </si>
  <si>
    <t xml:space="preserve">palenquero </t>
  </si>
  <si>
    <t xml:space="preserve">negro, mulato (afrodescendiente) </t>
  </si>
  <si>
    <t xml:space="preserve"> ninguno de los anteriores </t>
  </si>
  <si>
    <t>Year when highest level of education was attained</t>
  </si>
  <si>
    <t>Fomrlua para obetener el año de la máxima educación que logró</t>
  </si>
  <si>
    <t>not applicable, person has never been in education or not completed primary education</t>
  </si>
  <si>
    <t>Number of years spent in education</t>
  </si>
  <si>
    <t>p6040 p1088 p8587s1</t>
  </si>
  <si>
    <t xml:space="preserve">Gender </t>
  </si>
  <si>
    <t>p6020</t>
  </si>
  <si>
    <t>D2</t>
  </si>
  <si>
    <t>Sexo</t>
  </si>
  <si>
    <t>Dummy</t>
  </si>
  <si>
    <t>Women</t>
  </si>
  <si>
    <t>Men</t>
  </si>
  <si>
    <t>Relation to Hoh</t>
  </si>
  <si>
    <t>¿cuál es el parentesco de… con el jefe o la jefa de este hogar?</t>
  </si>
  <si>
    <t xml:space="preserve">Marital status </t>
  </si>
  <si>
    <t>p5502</t>
  </si>
  <si>
    <t>D6</t>
  </si>
  <si>
    <t>(Estado marital) actualmente</t>
  </si>
  <si>
    <t>Single</t>
  </si>
  <si>
    <t xml:space="preserve">Married </t>
  </si>
  <si>
    <t>Separated/Divorced</t>
  </si>
  <si>
    <t>Widowed</t>
  </si>
  <si>
    <t>Acá se debería guardar el puntje del SISBEN - habría que movelro al archivo b. esta no viene en la base.</t>
  </si>
  <si>
    <t>0-100</t>
  </si>
  <si>
    <t>Region</t>
  </si>
  <si>
    <t>A.I.</t>
  </si>
  <si>
    <t>p1_departamento</t>
  </si>
  <si>
    <t>atlantica</t>
  </si>
  <si>
    <t>oriental</t>
  </si>
  <si>
    <t>central</t>
  </si>
  <si>
    <t>pacifica (sin valle)</t>
  </si>
  <si>
    <t>bogota</t>
  </si>
  <si>
    <t>antioquia</t>
  </si>
  <si>
    <t>valle del cauca</t>
  </si>
  <si>
    <t>san andres</t>
  </si>
  <si>
    <t>orinoquia-amazonia</t>
  </si>
  <si>
    <t xml:space="preserve">Region (Department) </t>
  </si>
  <si>
    <t>divipola</t>
  </si>
  <si>
    <t>DIVIPOLA</t>
  </si>
  <si>
    <t xml:space="preserve">Region (Rural) </t>
  </si>
  <si>
    <t>Cabecera, centros poblados, inspeccion de policia, corregimiento, rural disperso</t>
  </si>
  <si>
    <t>urban</t>
  </si>
  <si>
    <t>rural</t>
  </si>
  <si>
    <t>Esta variable es muy importante: lo que nos dice cuantas personas equivale una observación dentro del total de la población nacional - la suma de esta varable debería dar el total de la pobación. Esta se usa cuando queremos hacer a diferencia entre la muestra y la población. Hay un "peso" diferente para por ejemplo una persona de campo que para una de ciudad.</t>
  </si>
  <si>
    <t>Civil servant</t>
  </si>
  <si>
    <t>p6435</t>
  </si>
  <si>
    <t>H15</t>
  </si>
  <si>
    <t>en este trabajo…es:</t>
  </si>
  <si>
    <t>J10 TRABAJO INFANTIL</t>
  </si>
  <si>
    <t xml:space="preserve">Economic status (labour) </t>
  </si>
  <si>
    <t>p6240 p6330</t>
  </si>
  <si>
    <t>H2 H10</t>
  </si>
  <si>
    <t>¿ en qué actividad ocupó … la mayor parte del tiempo la semana pasada?/después de su último empleo ha hecho alguna diligencia para conseguir trabajo o instalar un negocio?</t>
  </si>
  <si>
    <t>perceptor/dsi/ini - la varable "ini" proviene del do PREP y se genera a partir de las preguntas H2 Y H10 en el formulario (P6240 Y P6330 en la base) que dicen: ¿ en qué actividad ocupó … la mayor parte del tiepo la semana pasada?/después de su último empleo ha hecho alguna dilegencia para conseguir trabajo o instalar un negocio?</t>
  </si>
  <si>
    <t>Acá quedó la información de educación, pues podrían no ser respuestas mutuamente excluyentes. Self employment quedó metido en les.</t>
  </si>
  <si>
    <t>not working age</t>
  </si>
  <si>
    <t>employee</t>
  </si>
  <si>
    <t xml:space="preserve"> employer or self-employed</t>
  </si>
  <si>
    <t>Family worker or worker without labour income</t>
  </si>
  <si>
    <t xml:space="preserve"> unemployed</t>
  </si>
  <si>
    <t xml:space="preserve"> inactive </t>
  </si>
  <si>
    <t>Economic status (pensioner)</t>
  </si>
  <si>
    <t>p6920 p8642 p8648</t>
  </si>
  <si>
    <t>H46 H48 H51</t>
  </si>
  <si>
    <t>¿está cotizando actualmente a un fondo de pensiones? / el mes pasado recibió algún ingreso por concepto de jubilación, sustitución pensional, invalidez o vejez? ¿durante los últimos 12 meses recibió primas por pensión de jubilación o por sustitución pensional?</t>
  </si>
  <si>
    <t>antes les00</t>
  </si>
  <si>
    <t>not pensioner</t>
  </si>
  <si>
    <t>pensioner</t>
  </si>
  <si>
    <t>Firm size (first job)</t>
  </si>
  <si>
    <t>p8632</t>
  </si>
  <si>
    <t>H34</t>
  </si>
  <si>
    <t>¿Cuántas personas incluido usted, tiene la empresa o negocio donde trabaja?</t>
  </si>
  <si>
    <t>Hours worked per week(total)</t>
  </si>
  <si>
    <t>p415</t>
  </si>
  <si>
    <t>H38</t>
  </si>
  <si>
    <t>¿Cuántas horas a la semana trabaja normalmente … en este trabajo?</t>
  </si>
  <si>
    <t>la variable "oci" proviene del do PREP y se genera a partir de la pregunta H15 del formulario (p6534 en la base) que dice: en este trabajo usted es:… y da una serie de opciones. Si esta pregunta no fue respondia o no se escogió ninguna opción entonces oci toma el valor de 1. Es importante saber que oci depende tambien de que la variable PET sea igual o superior a 12. La variable T se genera a partir de la pregunta D4 del formulario (p6040 en la base): ¿cuántos años cumplidos tiene?</t>
  </si>
  <si>
    <t>Hours worked per week(first job)</t>
  </si>
  <si>
    <t>J15 TRABAJO INFANTIL</t>
  </si>
  <si>
    <t>p8632 p6435</t>
  </si>
  <si>
    <t>H34 H15</t>
  </si>
  <si>
    <t>¿Cuántas personas incluido usted, tiene la empresa o negocio donde trabaja? / en este trabajo…es:</t>
  </si>
  <si>
    <t>DANE definition (1 only for workers)</t>
  </si>
  <si>
    <t>informal</t>
  </si>
  <si>
    <t>formal</t>
  </si>
  <si>
    <t>p6100</t>
  </si>
  <si>
    <t>E3</t>
  </si>
  <si>
    <t>¿a cuál de los siguientes régimenes en seguridad social está afiliado?</t>
  </si>
  <si>
    <t>(1 only for workers)</t>
  </si>
  <si>
    <t>p6920</t>
  </si>
  <si>
    <t>H46</t>
  </si>
  <si>
    <t>¿está cotizando actualmente a un fondo de pensiones?</t>
  </si>
  <si>
    <t>oci</t>
  </si>
  <si>
    <t>Detailed Industry</t>
  </si>
  <si>
    <t>p6390s1</t>
  </si>
  <si>
    <t>H44</t>
  </si>
  <si>
    <t>¿a qué actividad se dedica principalmente la empresa o negocio en la que … realizó su trabajo?</t>
  </si>
  <si>
    <t>Not applicable</t>
  </si>
  <si>
    <t>Other not listed</t>
  </si>
  <si>
    <t xml:space="preserve"> Agriculture and Fishing</t>
  </si>
  <si>
    <t xml:space="preserve"> Mining, Manufacturing and Utilities</t>
  </si>
  <si>
    <t xml:space="preserve"> Construction</t>
  </si>
  <si>
    <t xml:space="preserve"> Wholesale and retail trade</t>
  </si>
  <si>
    <t xml:space="preserve"> Hotels and restaurants</t>
  </si>
  <si>
    <t xml:space="preserve"> Transport and communication</t>
  </si>
  <si>
    <t xml:space="preserve"> Financial intermediation</t>
  </si>
  <si>
    <t xml:space="preserve"> Real estate and business activities</t>
  </si>
  <si>
    <t xml:space="preserve"> Public administration and defence</t>
  </si>
  <si>
    <t xml:space="preserve"> Education</t>
  </si>
  <si>
    <t xml:space="preserve"> Health and social work</t>
  </si>
  <si>
    <t xml:space="preserve"> Other</t>
  </si>
  <si>
    <t>Detailed Industry for IMAS</t>
  </si>
  <si>
    <t>Agropecuario, silvicultura y pesca</t>
  </si>
  <si>
    <t>Comercio al por mayor</t>
  </si>
  <si>
    <t>Comercio al por menor</t>
  </si>
  <si>
    <t>Comercio de vehículos automotores, accesorios y productos conexos</t>
  </si>
  <si>
    <t>Construcción</t>
  </si>
  <si>
    <t>Electricidad, gas y vapor</t>
  </si>
  <si>
    <t>Fabricación de productos minerales y otros</t>
  </si>
  <si>
    <t>Fabricación de sustancias químicas</t>
  </si>
  <si>
    <t>Industria de la madera, corcho y papel</t>
  </si>
  <si>
    <t>Manufactura alimentos</t>
  </si>
  <si>
    <t>Manufactura textiles, prendas de vestir y cuero</t>
  </si>
  <si>
    <t>Minería</t>
  </si>
  <si>
    <t>Servicio de transporte, almacenamiento y comunicaciones</t>
  </si>
  <si>
    <t>Servicios de hoteles, restaurantes y similares</t>
  </si>
  <si>
    <t>Servicios financieros</t>
  </si>
  <si>
    <t>Actividades deportivas y otras actividades de esparcimiento</t>
  </si>
  <si>
    <t xml:space="preserve">Work history (length of time in months at job) </t>
  </si>
  <si>
    <t>p6426</t>
  </si>
  <si>
    <t>H19</t>
  </si>
  <si>
    <t>¿Cuántos meses lleva trabajando en esta empresa, negocio, industria, oficina, firma o finca de manera continua?</t>
  </si>
  <si>
    <t>la variable "perceptor" porviene del do PREP y se genera a partir de la pregunta p6435 de la base (H15 en el formulario) que dice: en este trabajo … es:</t>
  </si>
  <si>
    <t>only to salaried workers</t>
  </si>
  <si>
    <t>Occupation</t>
  </si>
  <si>
    <t>p6370s1</t>
  </si>
  <si>
    <t>H12</t>
  </si>
  <si>
    <t>¿qué hace en este trabajo?</t>
  </si>
  <si>
    <t xml:space="preserve"> senior officials and managers 02-directores y funcionarios publicos </t>
  </si>
  <si>
    <t xml:space="preserve"> technicians and associate professionals 03-administrativos</t>
  </si>
  <si>
    <t xml:space="preserve"> service and sales workers 04-comerciantes y vendedores</t>
  </si>
  <si>
    <t xml:space="preserve"> services workers "05-trabajadores de los servicios"</t>
  </si>
  <si>
    <t xml:space="preserve"> agriculture workers "06-agricolas etc."</t>
  </si>
  <si>
    <t xml:space="preserve"> plant and machine operators "07-Trabajadores y Operadores no Agricolas"</t>
  </si>
  <si>
    <t xml:space="preserve"> not applicable</t>
  </si>
  <si>
    <t>Occupation for ARL</t>
  </si>
  <si>
    <t>Clasificación adicional para mirar riesgos laborales - entonces como el riesgo está determinado por la ocupación, acá lo que se hace para capturar lo mejor posible el riesgo es reagupar las categorias de loc.</t>
  </si>
  <si>
    <t xml:space="preserve">None </t>
  </si>
  <si>
    <t>Risk type 1</t>
  </si>
  <si>
    <t>Risk type 2</t>
  </si>
  <si>
    <t>Risk type 3</t>
  </si>
  <si>
    <t>Risk type 4</t>
  </si>
  <si>
    <t>Risk type 5</t>
  </si>
  <si>
    <t>Out of work: actively seeking</t>
  </si>
  <si>
    <t>p6280</t>
  </si>
  <si>
    <t>H9</t>
  </si>
  <si>
    <t>¿en las últimas 4 semanas hizo alguna diligencia para conseguir un trabajo o instalar un negocio?</t>
  </si>
  <si>
    <t>la variable "dsi" proviene del do PREP y se genera a partir de la pregunta p6351 en la base (H11 en el formulario) que dice: si le hubiera resultado algún trabajo a…¿estaba disponible LA SEMANA PAASAD para empezar a trabajar?</t>
  </si>
  <si>
    <t>Rest of people</t>
  </si>
  <si>
    <t>Income - additonal jobs</t>
  </si>
  <si>
    <t>p8636 p8640</t>
  </si>
  <si>
    <t>H41 H45</t>
  </si>
  <si>
    <t>además de su ocupación u oficio principal, …el mes pasado tuvo otros trabajos o negocios por los cuales recibió ingresos? / en el mes pasado…recibió algún ingreso por concepto de trabajo?</t>
  </si>
  <si>
    <t>Esta pregunta se le realiza a los inactivos.</t>
  </si>
  <si>
    <t>Income - Employment (Salaried)</t>
  </si>
  <si>
    <t>p8624</t>
  </si>
  <si>
    <t>H22</t>
  </si>
  <si>
    <t>¿antes de descuentos, ¿cuánto ganó el mes pasado en este empleo? (incluya propinas y comisiones y excluya horas extras, viáticos y pagos en especie)</t>
  </si>
  <si>
    <t>Income - work related bonuses</t>
  </si>
  <si>
    <t>p8631 p1087</t>
  </si>
  <si>
    <t>H30 H31</t>
  </si>
  <si>
    <t>en el mes pasado recibió primas ? (técnica, de antigüedad, clima, orden público, etc.) en dinero / durante los últimos 12 meses recibió (prima de servicios)</t>
  </si>
  <si>
    <t>Income - Employment not Registered</t>
  </si>
  <si>
    <t>La variable yemnr se construye a partir de la variable lim03</t>
  </si>
  <si>
    <t xml:space="preserve"> (informal(pension))</t>
  </si>
  <si>
    <t>Income - Employment Registered</t>
  </si>
  <si>
    <t>La variable yemre se construye a partir de la variable lim03</t>
  </si>
  <si>
    <t xml:space="preserve"> (formal(pension))</t>
  </si>
  <si>
    <t xml:space="preserve">Hourly predicted wage </t>
  </si>
  <si>
    <t>la variable yivwg se genera en el do 13b_wage y se construye para predecir el salario</t>
  </si>
  <si>
    <t>(all individuals aged 18-65)</t>
  </si>
  <si>
    <t>Income - Investment (dinero por otros conceptos(cesantias, intereses de cesantias, intereses por prestamos o CDT, rifas, etc.)</t>
  </si>
  <si>
    <t>p8654</t>
  </si>
  <si>
    <t>H54</t>
  </si>
  <si>
    <t>durante los últimos 12 meses, ¿recibió dinero por otros conceptos? (cesantías, intereses de cesantías, intereses por prestamos o CDT, rifas, etc.)</t>
  </si>
  <si>
    <t>Income - Other</t>
  </si>
  <si>
    <t>Income - Private Pension</t>
  </si>
  <si>
    <t>Income - Property (arriendos de casas, apartamentos, fincas de recreo, lotes, vehiculos, maquinaria y equipo?)</t>
  </si>
  <si>
    <t>p8646s1</t>
  </si>
  <si>
    <t>H50</t>
  </si>
  <si>
    <t>en el mes pasado … recibió algún ingreso por concepto de arriendos de casas, apartamentos, fincas de recreo, lotes, vehículos, maquinaria y equipo?</t>
  </si>
  <si>
    <t>Income - Private Transfers (ayudas en dinero proveniente de otros hogares o instituciones)+ pension de alimentacion</t>
  </si>
  <si>
    <t>p8644 p8650</t>
  </si>
  <si>
    <t>H49 H52</t>
  </si>
  <si>
    <t>en el mes pasado … recibió algún ingreso en dinero para el sostenimiento de hijos menores de 18 años? (incluye pensión de alimentación y contribución de padres ausentes) / durante los últimos 12 meses … recibió algún ingreso por concepto de ayudas en dinero provenientes de otros hogares o instituciones? (padres, hijos, familiares, amigos)</t>
  </si>
  <si>
    <t>Income - Self employment</t>
  </si>
  <si>
    <t>p550 p6750</t>
  </si>
  <si>
    <t>H33 H32</t>
  </si>
  <si>
    <t>¿cuál fue la ganancia neta del negocio o de la cosecha durante los últimos 12 meses? / ¿cuál fue la ganancia neta o los horarios netos de … en esa actividad, negocio, profesión o finca, el mes pasado?</t>
  </si>
  <si>
    <t>Income - Self Employment not Registered</t>
  </si>
  <si>
    <t>La variable ysenr se construye a partir de la variable lim03</t>
  </si>
  <si>
    <t>Income - Self Employment Registered</t>
  </si>
  <si>
    <t>La variable ysere se construye a partir de la variable lim03</t>
  </si>
  <si>
    <t>Income - Sale(venta de propiedades (casas, edificios, lotes, maquinaria, vehiculos, electrodomesticos, etc.)</t>
  </si>
  <si>
    <t>p8652</t>
  </si>
  <si>
    <t>H53</t>
  </si>
  <si>
    <t>durante los últimos 12 meses, ¿recibió dinero por venta de propiedades(casas, edificios, lotes, maquinaria, vehículos, electrodomésticos, etc.)?</t>
  </si>
  <si>
    <t>Benefit - Education</t>
  </si>
  <si>
    <t>Benefit - Helath (sickness)</t>
  </si>
  <si>
    <t xml:space="preserve"> p1087s5</t>
  </si>
  <si>
    <t>H31</t>
  </si>
  <si>
    <t>Durante los últimos 12 meses recibió (pagos o indemnizaciones por accidentes de trabajo)</t>
  </si>
  <si>
    <t>Benefit - Soial Assistance</t>
  </si>
  <si>
    <t>Benefit - Soial Assistance - child</t>
  </si>
  <si>
    <t>Benefit - Soial Assistance - old age</t>
  </si>
  <si>
    <t>Benefit - Unemployment</t>
  </si>
  <si>
    <t>Benefit - work reated benefits</t>
  </si>
  <si>
    <t>p8626 p8628 p8630 p1087s1-s4</t>
  </si>
  <si>
    <t>H27 H28 H29 H31</t>
  </si>
  <si>
    <t>en el mes pasado recibió subsidio de alimentación en dinero? / en el mes pasado recibió auxilio de transporte en dinero? / en el mes pasado recibió subsidio familiar en dinero? /Durante los últimos 12 meses recibió (prima de servicios) (prima de navidad) (prima de vacaciones) (bonificaciones)?</t>
  </si>
  <si>
    <t>Benefit - war or weather related</t>
  </si>
  <si>
    <t>bsa00</t>
  </si>
  <si>
    <t xml:space="preserve">Benefit - Familias en Accion </t>
  </si>
  <si>
    <t>p6040 p8586 p5191s1a1</t>
  </si>
  <si>
    <t>D4 G2 L10.1</t>
  </si>
  <si>
    <t>¿cuántos años cumplidos tiene? / actualmente estudia? (asiste al preescolar, escuela, colegio o universidad? / ¿cuánto dinero recibieron en los últimos doce meses?</t>
  </si>
  <si>
    <t>p5191s1a1? L101</t>
  </si>
  <si>
    <t>income for hoh (all children in recepient hh aged 4-18 and studying)</t>
  </si>
  <si>
    <t>bsa01</t>
  </si>
  <si>
    <t xml:space="preserve">Benefit - Colombia Mayor </t>
  </si>
  <si>
    <t>p6020 p6040 p8586 p5191s1a1</t>
  </si>
  <si>
    <t>D2 D4 G2 L10.1</t>
  </si>
  <si>
    <t>income for each elder (all elderly in recipient hh aged 54 (w) 59 (m) not receiving pension)</t>
  </si>
  <si>
    <t>bsa02</t>
  </si>
  <si>
    <t>Benefit -forced displacement and humanitarian relief</t>
  </si>
  <si>
    <t>p5191s1a1</t>
  </si>
  <si>
    <t>L10</t>
  </si>
  <si>
    <t>¿Este o estos subsidios los recibieron en? --&gt; dinero --&gt; ¿cuánto recibieron en los últimos 12 meses?</t>
  </si>
  <si>
    <t>income for hoh</t>
  </si>
  <si>
    <t>Kind - Fringe benefits (salaried)</t>
  </si>
  <si>
    <t>p6595s1 p6605s1 p6623s1 p6615s1</t>
  </si>
  <si>
    <t>H23 H24 H25 H26</t>
  </si>
  <si>
    <t>además del salario en dinero, ¿en el mes pasado…recibió alimentos como parte de pago de su trabajo? / además del salario en dinero, ¿en el mes pasado…recibió vivienda como parte de pago de su trabajo? /  además del salario en dinero, ¿en el mes pasado…recibió otros  ingresos en especie por su trabajo (electrodomésticos, ropa, productos diferentes a alimentos o bonos tipo Sodexo, etc.)? / normalmente ... utiliza transporte de la empresa para desplazarse a su trabajo (bus o automóvil) particular o oficial?</t>
  </si>
  <si>
    <t>(includes in kind benefits such as housing, food, clothing,  transport, childcare, education for children and others)</t>
  </si>
  <si>
    <t>In kind - imputed value - housing</t>
  </si>
  <si>
    <t>p5130</t>
  </si>
  <si>
    <t>k8</t>
  </si>
  <si>
    <t xml:space="preserve">Si tuviera que pagar arriendo por esta vivienda, ¿cuaĺnto esti­ ma que tendría que pagar mensualmente? </t>
  </si>
  <si>
    <t>In kind - benefits</t>
  </si>
  <si>
    <t>p5160s1a1 p5160s2a1 p5191s2a1</t>
  </si>
  <si>
    <t>Durante los últimos 12 meses, algún miembro de este hogar recibió subsidios en dinero o en especie de entidades del gobierno nacional, departamental o municipal por concepto de: ... Este o estos subsidios los recibieron: En especie: valor / valor estimado / ¿en cuánto estima lo que recibieron en los últimos doce meses?</t>
  </si>
  <si>
    <t>No está esta variable</t>
  </si>
  <si>
    <t xml:space="preserve">Pension -  Disability </t>
  </si>
  <si>
    <t>p6240 p8642s1 p8648s1</t>
  </si>
  <si>
    <t>H2 H48 H51</t>
  </si>
  <si>
    <t>¿ en qué actividad ocupó … la mayor parte del tiempo la semana pasada? / en el mes pasado … ¿recibió algún ingreso por concepto de pensión de jubilación? / ¿durante los últimos 12 meses recibió primas por pensión de jubilación o por sustitución pensional?</t>
  </si>
  <si>
    <t>Pension - Old Age</t>
  </si>
  <si>
    <t>p6040 p6020 p8642s1 p8648s1</t>
  </si>
  <si>
    <t>D4 D2 H48 H51</t>
  </si>
  <si>
    <t>¿cuántos años cumplidos tiene? / sexo / el mes pasado recibió algún ingreso por concepto de jubilación, sustitución pensional, invalidez o vejez?/ durante los últimos 12 meses … recibió primas por pensión de jubilación?</t>
  </si>
  <si>
    <t>Pension - Survivors</t>
  </si>
  <si>
    <t>p8648s1 p8642s1</t>
  </si>
  <si>
    <t>H51 H48</t>
  </si>
  <si>
    <t xml:space="preserve">durante los últimos 12 meses … recibió primas por pensión de jubilación? / en el mes pasado… recibió algún ingreso por concepto de pensión de jubilación? </t>
  </si>
  <si>
    <t>Car tax</t>
  </si>
  <si>
    <t>p8799s1</t>
  </si>
  <si>
    <t>M23</t>
  </si>
  <si>
    <t>Durante los últimos 12 meses adquirieron o realizaron pagos por: pago de impuestos de vehículos</t>
  </si>
  <si>
    <t>No estaba esta varable en el excel</t>
  </si>
  <si>
    <t xml:space="preserve">Personal Income Tax </t>
  </si>
  <si>
    <t>p8800s1</t>
  </si>
  <si>
    <t>Durante los últimos 12 meses adquirieron o realizaron pagos por: impuesto a la renta y complementarios</t>
  </si>
  <si>
    <t>(aggregated over hh, hoh reports)</t>
  </si>
  <si>
    <t xml:space="preserve">Tax - Property tax </t>
  </si>
  <si>
    <t>p5610s1 p8692s1a1 p8693</t>
  </si>
  <si>
    <t>K5 K4 K6</t>
  </si>
  <si>
    <t>El año pasado, ¿cuánto pagó por impuesto predial de esta vivienda?/la escritura está a nombre de…no. de orden /El año pasado, ¿cuánto pagó por impuesto de valorización?</t>
  </si>
  <si>
    <t>variable p8692 not found</t>
  </si>
  <si>
    <t>Divided among owners</t>
  </si>
  <si>
    <t>p8551</t>
  </si>
  <si>
    <t>E6</t>
  </si>
  <si>
    <t>¿cuánto paga o le descuentan mensualmente a…para estar cubierto por una entidad de seguridad social en salud?</t>
  </si>
  <si>
    <t xml:space="preserve"> Health Contribution for Other groups (not pensioners or working)</t>
  </si>
  <si>
    <t>p8551 p6115 p6100 p6920</t>
  </si>
  <si>
    <t>Constructed Contribution to pension from  Other groups (not pensioners or working in paid work)</t>
  </si>
  <si>
    <t>Health Contribution Self Employed</t>
  </si>
  <si>
    <t>Asset - Car ownership</t>
  </si>
  <si>
    <t>p1077s1</t>
  </si>
  <si>
    <t>L13.1</t>
  </si>
  <si>
    <t>máquina lavadora de ropa</t>
  </si>
  <si>
    <t>dummy</t>
  </si>
  <si>
    <t>Asset - Computer ownership</t>
  </si>
  <si>
    <t>p1077s21 p1077s22</t>
  </si>
  <si>
    <t>K3.1 K3.2</t>
  </si>
  <si>
    <t>computador de escritorio / computador portátil</t>
  </si>
  <si>
    <t>Asset - Financial Capital</t>
  </si>
  <si>
    <t>Sí está en el do (b) y se establece que se debe imputar teniendo en cuenta las tasas de interes, no es deltodo claro.</t>
  </si>
  <si>
    <t>Financial capital must be imputed from (different sources of) investment income using average interest rates</t>
  </si>
  <si>
    <t>Asset - Main Residence - Number of Rooms</t>
  </si>
  <si>
    <t>p5010</t>
  </si>
  <si>
    <t>C2</t>
  </si>
  <si>
    <t>¿en cuántos de esos cuartos duermen las personas de este hogar?</t>
  </si>
  <si>
    <t>Asset - Main Residence - Tenure</t>
  </si>
  <si>
    <t>p5095</t>
  </si>
  <si>
    <t>K1</t>
  </si>
  <si>
    <t>la vivienda ocupada por este hogar es:</t>
  </si>
  <si>
    <t xml:space="preserve"> Owned on mortgage</t>
  </si>
  <si>
    <t xml:space="preserve"> Owned outright</t>
  </si>
  <si>
    <t xml:space="preserve"> Rented</t>
  </si>
  <si>
    <t xml:space="preserve"> Reduced rented </t>
  </si>
  <si>
    <t xml:space="preserve"> Social rented</t>
  </si>
  <si>
    <t xml:space="preserve"> Free</t>
  </si>
  <si>
    <t>Asset - Main Residence - Market value - Self Declared if Owned</t>
  </si>
  <si>
    <t>p5110</t>
  </si>
  <si>
    <t>K7</t>
  </si>
  <si>
    <t>si usted quisiera vender esta vivienda, ¿cuál sería el precio mínimo en que la vendería?</t>
  </si>
  <si>
    <t>Asset - Telephone ownership</t>
  </si>
  <si>
    <t>p5305 p1082</t>
  </si>
  <si>
    <t>C28 I6</t>
  </si>
  <si>
    <t>¿en este hogar tienen servicio telefónico fijo? / ¿…tiene teléfono celular?</t>
  </si>
  <si>
    <t>Gasto en Pan, arepas, bollos, almojábanas</t>
  </si>
  <si>
    <t>p8730s1</t>
  </si>
  <si>
    <t>M1.1</t>
  </si>
  <si>
    <t xml:space="preserve">only for HoH </t>
  </si>
  <si>
    <t>Gasto en Leche y derivados (queso, cuajada, kumis, yogur, crema de leche, mantequilla)</t>
  </si>
  <si>
    <t>p8731s1</t>
  </si>
  <si>
    <t>M1.2</t>
  </si>
  <si>
    <t>Gasto en Huevos</t>
  </si>
  <si>
    <t xml:space="preserve">p8732s1 </t>
  </si>
  <si>
    <t>M1.3</t>
  </si>
  <si>
    <t>Gasto en Carne de res, cerdo o cordero, hueso y vísceras</t>
  </si>
  <si>
    <t>p8733s1</t>
  </si>
  <si>
    <t>M1.4</t>
  </si>
  <si>
    <t>Gasto en Carne de gallina y pollo</t>
  </si>
  <si>
    <t xml:space="preserve">p8734s1 </t>
  </si>
  <si>
    <t>M1.5</t>
  </si>
  <si>
    <t>Gasto en Pescado de río o de mar u otros productos marinos frescos congelados</t>
  </si>
  <si>
    <t xml:space="preserve">p8735s1 </t>
  </si>
  <si>
    <t>M1.6</t>
  </si>
  <si>
    <t>Gasto en Salchichas, jamón, mortadela, salchichón y otras carnes frías preparadas</t>
  </si>
  <si>
    <t>p8736s1</t>
  </si>
  <si>
    <t>M1.7</t>
  </si>
  <si>
    <t>Gasto en Papa común, papa criolla, yuca, arracacha, ñame</t>
  </si>
  <si>
    <t>p8737s1</t>
  </si>
  <si>
    <t>M1.8</t>
  </si>
  <si>
    <t>Gasto en Arroz, pastas, avena, cuchuco, harinas, corn flakes y otros cereales</t>
  </si>
  <si>
    <t>p8738s1</t>
  </si>
  <si>
    <t>M1.9</t>
  </si>
  <si>
    <t>Gasto en Fríjol seco, arveja seca, lentejas, garbanzos y otros granos</t>
  </si>
  <si>
    <t xml:space="preserve">p8739s1 </t>
  </si>
  <si>
    <t>M1.10</t>
  </si>
  <si>
    <t>Gasto en Plátano verde o maduro</t>
  </si>
  <si>
    <t xml:space="preserve">p8740s1 </t>
  </si>
  <si>
    <t>M1.11</t>
  </si>
  <si>
    <t>Gasto en Arveja verde, fríjol verde, habichuela, zanahoria, tomate, lechuga, pepino, cebolla larga y cabezona y otras verduras</t>
  </si>
  <si>
    <t>p8741s1</t>
  </si>
  <si>
    <t>M1.12</t>
  </si>
  <si>
    <t>Gasto en Banano, guayaba, naranja, limón, mango, papaya, manzana, piña, mora y otras frutas</t>
  </si>
  <si>
    <t xml:space="preserve">p8742s1 </t>
  </si>
  <si>
    <t>M1.13</t>
  </si>
  <si>
    <t>Gasto en Aceites, manteca, margarina y otras grasas</t>
  </si>
  <si>
    <t>p8743s1</t>
  </si>
  <si>
    <t>M1.14</t>
  </si>
  <si>
    <t>Gasto en Azúcar, sal, condimentos y salsas</t>
  </si>
  <si>
    <t>p8744s1</t>
  </si>
  <si>
    <t>M1.15</t>
  </si>
  <si>
    <t>Gasto en Panela, café, chocolate, té</t>
  </si>
  <si>
    <t>p8745s1</t>
  </si>
  <si>
    <t>M1.16</t>
  </si>
  <si>
    <t>Gasto en Dulces, patacones, polvo para fresco y otros pasabocas</t>
  </si>
  <si>
    <t xml:space="preserve">p8746s1 </t>
  </si>
  <si>
    <t>M1.17</t>
  </si>
  <si>
    <t>Gasto en Enlatados (arvejas, atún, sardinas, salchichas)</t>
  </si>
  <si>
    <t>p8747s1</t>
  </si>
  <si>
    <t>M1.18</t>
  </si>
  <si>
    <t>Gasto en Galletas de sal y de dulce</t>
  </si>
  <si>
    <t>p8748s1</t>
  </si>
  <si>
    <t>M1.19</t>
  </si>
  <si>
    <t>Gasto en Gaseosas, maltas y jugos procesados</t>
  </si>
  <si>
    <t>p8749s1</t>
  </si>
  <si>
    <t>M1.20</t>
  </si>
  <si>
    <t>Gasto en Compra de agua en carrotanque, al aguatero o agua embotellada</t>
  </si>
  <si>
    <t xml:space="preserve">p8750s1 </t>
  </si>
  <si>
    <t>M1.21</t>
  </si>
  <si>
    <t>Gasto en Alimentos varios</t>
  </si>
  <si>
    <t>p8751s1</t>
  </si>
  <si>
    <t>M1.22</t>
  </si>
  <si>
    <t>Gasto en Alimentos precocidos en general (lasaña, pizza, empanadas, tamales, papa, yuca, plátano, lechona, ajiaco, encurtidos, etc.)</t>
  </si>
  <si>
    <t xml:space="preserve">p5683s1 </t>
  </si>
  <si>
    <t>M1.23</t>
  </si>
  <si>
    <t>Gasto en Gastos en uno o más de los anteriores alimentos para otros hogares</t>
  </si>
  <si>
    <t xml:space="preserve">p8861s1 </t>
  </si>
  <si>
    <t>M1.24</t>
  </si>
  <si>
    <t>Gasto en Cigarrillos y tabaco</t>
  </si>
  <si>
    <t xml:space="preserve">p8754s1 </t>
  </si>
  <si>
    <t>M1.25</t>
  </si>
  <si>
    <t>Gasto en Fósforos y encendedores</t>
  </si>
  <si>
    <t>p8755s1</t>
  </si>
  <si>
    <t>M1.26</t>
  </si>
  <si>
    <t>Gasto en Pasajes urbanos en bus, buseta, colectivo, ejecutivo, taxi, metro, transporte articulado</t>
  </si>
  <si>
    <t>p8756s1</t>
  </si>
  <si>
    <t>M1.27</t>
  </si>
  <si>
    <t>cómo es lo de san andres?</t>
  </si>
  <si>
    <t>Gasto en Bebidas alcohólicas (cerveza, aguardiente, ron, vino y otros)</t>
  </si>
  <si>
    <t>p8757s1</t>
  </si>
  <si>
    <t>M1.28</t>
  </si>
  <si>
    <t>Gasto en Combustible de vehiculo de uso del hogar</t>
  </si>
  <si>
    <t>p8758s1</t>
  </si>
  <si>
    <t>M1.29</t>
  </si>
  <si>
    <t>Gasto en Combustible de vehículo de uso del hogar</t>
  </si>
  <si>
    <t>Gasto en Parqueo de vehículo de uso del hogar</t>
  </si>
  <si>
    <t>p8759s1</t>
  </si>
  <si>
    <t>M1.30</t>
  </si>
  <si>
    <t>Gasto en Lustradas de calzado</t>
  </si>
  <si>
    <t xml:space="preserve">p8760s1 </t>
  </si>
  <si>
    <t>M1.31</t>
  </si>
  <si>
    <t>Gasto en Periódicos y revistas</t>
  </si>
  <si>
    <t>p8761s1</t>
  </si>
  <si>
    <t>M1.32</t>
  </si>
  <si>
    <t>Gasto en Apuestas y loterías</t>
  </si>
  <si>
    <t>p8762s1</t>
  </si>
  <si>
    <t>M1.33</t>
  </si>
  <si>
    <t>Gasto en Comidas fuera de la casa</t>
  </si>
  <si>
    <t>p8763s1</t>
  </si>
  <si>
    <t>M1.34</t>
  </si>
  <si>
    <t>Gasto en Servicio doméstico por días</t>
  </si>
  <si>
    <t>p8764s1</t>
  </si>
  <si>
    <t>M1.35</t>
  </si>
  <si>
    <t>Gasto en Servicio de café internet y llamadas telefónicas en la calle o cabinas</t>
  </si>
  <si>
    <t>p5684s1</t>
  </si>
  <si>
    <t>M1.36</t>
  </si>
  <si>
    <t>Gasto en Gastos en uno o más de los anteriores artículos o servicios para otros hogares</t>
  </si>
  <si>
    <t>p8864s1</t>
  </si>
  <si>
    <t>M1.37</t>
  </si>
  <si>
    <t>Gasto en Artículos de aseo personal (crema dental, jabón, champú, papel higiénico, desodorante, toallas higiénicas, pañales desechables, máquinas y cuchillas de afeitar desechables, etc.)</t>
  </si>
  <si>
    <t>p8766s1</t>
  </si>
  <si>
    <t>M13.40</t>
  </si>
  <si>
    <t>Gasto en Artículos para el aseo del hogar (detergentes, desinfectantes, escobas, ceras, servilletas, etc.)</t>
  </si>
  <si>
    <t>p8767s1</t>
  </si>
  <si>
    <t>M13.41</t>
  </si>
  <si>
    <t>Gasto en Algodón, gasa, desinfectantes, alcohol, curitas, anticonceptivos, aspirinas y otros elementos de botiquín</t>
  </si>
  <si>
    <t>p8768s1</t>
  </si>
  <si>
    <t>M13.42</t>
  </si>
  <si>
    <t>Gasto en Medias veladas para mujer</t>
  </si>
  <si>
    <t>p8769s1</t>
  </si>
  <si>
    <t>M13.43</t>
  </si>
  <si>
    <t>Gasto en Bombillos, pilas, otros artículos eléctricos, velas y velones</t>
  </si>
  <si>
    <t>p8770s1</t>
  </si>
  <si>
    <t>M13.44</t>
  </si>
  <si>
    <t>Gasto en Lavado y planchado de ropa fuera del hogar</t>
  </si>
  <si>
    <t>p8771s1</t>
  </si>
  <si>
    <t>M13.45</t>
  </si>
  <si>
    <t>Gasto en Corte de pelo y manicure</t>
  </si>
  <si>
    <t>p8772s1</t>
  </si>
  <si>
    <t>M13.46</t>
  </si>
  <si>
    <t>Gasto en Diversiones y entretenimiento (espectáculos, discotecas, cine, deportes, etc.)</t>
  </si>
  <si>
    <t>p8773s1</t>
  </si>
  <si>
    <t>M13.47</t>
  </si>
  <si>
    <t>Gasto en Empleados del servicio doméstico internos</t>
  </si>
  <si>
    <t>p8774s1</t>
  </si>
  <si>
    <t>M13.48</t>
  </si>
  <si>
    <t>Gasto en Servicio de conexión o pago por uso de internet</t>
  </si>
  <si>
    <t>p8775s1</t>
  </si>
  <si>
    <t>M13.49</t>
  </si>
  <si>
    <t>Gasto en Pago del último recibo por tarjetas de crédito (de todos los miembros del hogar)</t>
  </si>
  <si>
    <t>p8776s1</t>
  </si>
  <si>
    <t>M13.50</t>
  </si>
  <si>
    <t>Gasto en Pago por televisión por suscripción: cable, satelital, digital o antena parabólica</t>
  </si>
  <si>
    <t>p8777s1</t>
  </si>
  <si>
    <t>M13.51</t>
  </si>
  <si>
    <t>Gasto en Correo, fax, encomiendas</t>
  </si>
  <si>
    <t>p8765s1</t>
  </si>
  <si>
    <t>M13.53</t>
  </si>
  <si>
    <t>p8865s1</t>
  </si>
  <si>
    <t>M13.54</t>
  </si>
  <si>
    <t>Gasto en Ropa para hombre, mujer, niño, niña</t>
  </si>
  <si>
    <t>p8780s1</t>
  </si>
  <si>
    <t>M18.60</t>
  </si>
  <si>
    <t>Gasto en Calzado para hombre, mujer, niño o niña</t>
  </si>
  <si>
    <t xml:space="preserve">p8781s1 </t>
  </si>
  <si>
    <t>M18.61</t>
  </si>
  <si>
    <t>Gasto en Reparación de calzado o de vestuario</t>
  </si>
  <si>
    <t>p8782s1</t>
  </si>
  <si>
    <t>M18.62</t>
  </si>
  <si>
    <t>Gasto en Telas para vestuario u otros usos</t>
  </si>
  <si>
    <t>p8783s1</t>
  </si>
  <si>
    <t>M18.63</t>
  </si>
  <si>
    <t>Gasto en Reparación, repuestos y mantenimiento de vehículo de uso del hogar</t>
  </si>
  <si>
    <t>p8784s1</t>
  </si>
  <si>
    <t>M18.64</t>
  </si>
  <si>
    <t>Gasto en Libros y discos y CD</t>
  </si>
  <si>
    <t>p8785s1</t>
  </si>
  <si>
    <t>M18.65</t>
  </si>
  <si>
    <t>Gasto en Reparación de bienes durables (neveras, etc.)</t>
  </si>
  <si>
    <t>p8786s1</t>
  </si>
  <si>
    <t>M18.66</t>
  </si>
  <si>
    <t>Gasto en Transporte intermunicipal y por río</t>
  </si>
  <si>
    <t>p8787s1</t>
  </si>
  <si>
    <t>M18.67</t>
  </si>
  <si>
    <t>Gasto en Juegos, películas o videos en DVD</t>
  </si>
  <si>
    <t>p8788s1</t>
  </si>
  <si>
    <t>M18.68</t>
  </si>
  <si>
    <t>Gasto en Gasto en reparación de computadores, tabletas, televisores, equipos de sonido, teléfonos celulares, consola para juegos electrónicos, cámaras digitales o reproductores de música y video</t>
  </si>
  <si>
    <t>p8869s1</t>
  </si>
  <si>
    <t>M18.69</t>
  </si>
  <si>
    <t>p8866s1</t>
  </si>
  <si>
    <t>M18.70</t>
  </si>
  <si>
    <t>Gasto en Muebles para el hogar (sala, comedor, camas, etc.)</t>
  </si>
  <si>
    <t>p8789s1</t>
  </si>
  <si>
    <t>M23.71</t>
  </si>
  <si>
    <t>Gasto en Reparaciones y mejoras de la vivienda (plomería, electricidad, pintura, resane, pañete)</t>
  </si>
  <si>
    <t>p8790s1</t>
  </si>
  <si>
    <t>M23.72</t>
  </si>
  <si>
    <t>Gasto en Colchones, cobijas, manteles y ropa de cama</t>
  </si>
  <si>
    <t>p8791s1</t>
  </si>
  <si>
    <t>M23.73</t>
  </si>
  <si>
    <t>Gasto en Ollas, vajillas, cubiertos y otros utensilios domésticos</t>
  </si>
  <si>
    <t>p8792s1</t>
  </si>
  <si>
    <t>M23.74</t>
  </si>
  <si>
    <t>Gasto en Nevera, estufa, lavadora, brilladora, horno y otros aparatos electrodomésticos y gasodomésticos</t>
  </si>
  <si>
    <t>p8793s1</t>
  </si>
  <si>
    <t>M23.75</t>
  </si>
  <si>
    <t>Gasto en Pago de hoteles</t>
  </si>
  <si>
    <t>p8794s1</t>
  </si>
  <si>
    <t>M23.76</t>
  </si>
  <si>
    <t>Gasto en Pasajes en avión</t>
  </si>
  <si>
    <t>p8795s1</t>
  </si>
  <si>
    <t>M23.77</t>
  </si>
  <si>
    <t>Gasto en Vehículo, moto para uso del hogar</t>
  </si>
  <si>
    <t>p8796s1</t>
  </si>
  <si>
    <t>M23.78</t>
  </si>
  <si>
    <t>Gasto en Cuotas de administración o comunitarias</t>
  </si>
  <si>
    <t>p8798s1</t>
  </si>
  <si>
    <t>M23.80</t>
  </si>
  <si>
    <t>Gasto en Seguros contra incendio o contra robo de la vivienda o vehículo de uso del hogar</t>
  </si>
  <si>
    <t>p8801s1</t>
  </si>
  <si>
    <t>M23.83</t>
  </si>
  <si>
    <t>Gasto en Anillos, relojes y otros artículos de joyería, artesanías, porcelanas, etc.</t>
  </si>
  <si>
    <t>p8802s1</t>
  </si>
  <si>
    <t>M23.84</t>
  </si>
  <si>
    <t>Gasto en Cuadros y obras originales de arte</t>
  </si>
  <si>
    <t>p8803s1</t>
  </si>
  <si>
    <t>M23.85</t>
  </si>
  <si>
    <t>Gasto en Compra de animales y semovientes para cría y levante (reses, cerdos, cabras, aves)</t>
  </si>
  <si>
    <t>p8804s1</t>
  </si>
  <si>
    <t>M23.86</t>
  </si>
  <si>
    <t>Gasto en Compra y sostenimiento de mascotas</t>
  </si>
  <si>
    <t>p8805s1</t>
  </si>
  <si>
    <t>M23.87</t>
  </si>
  <si>
    <t>Gasto en Compra de computador personal (de escritorio, portátil o tableta)</t>
  </si>
  <si>
    <t>p8806s1</t>
  </si>
  <si>
    <t>M23.88</t>
  </si>
  <si>
    <t>Gasto en Accesorios para computador (monitor, impresora, escáner, tarjetas de memoria RAM, procesador, tarjetas de sonido o video, memorias USB, tarjetas SD)</t>
  </si>
  <si>
    <t>p8807s1</t>
  </si>
  <si>
    <t>M23.89</t>
  </si>
  <si>
    <t>Gasto en Compra de teléfono celular, fijo o fax</t>
  </si>
  <si>
    <t>p8808s1</t>
  </si>
  <si>
    <t>M23.90</t>
  </si>
  <si>
    <t>Gasto en Compra de consolas para juegos electrónicos (Play station, Xbox, Wii, PSP, Nintendo, Gameboy, etc.)</t>
  </si>
  <si>
    <t>p8809s1</t>
  </si>
  <si>
    <t>M23.91</t>
  </si>
  <si>
    <t>Gasto en Cámaras digitales (video y fotografía), reproductores digitales de música (Ipod, mp3, mp4, etc.)</t>
  </si>
  <si>
    <t>p5686s1</t>
  </si>
  <si>
    <t>M23.92</t>
  </si>
  <si>
    <t>Gasto en Compra de TV (convencional, plasma, LCD o LED)</t>
  </si>
  <si>
    <t>p8870s1</t>
  </si>
  <si>
    <t>M23.93</t>
  </si>
  <si>
    <t>Gasto en Compra de equipo de sonido, reproductor de video (DVD, Blue-Ray, otros)</t>
  </si>
  <si>
    <t>p8871s1</t>
  </si>
  <si>
    <t>M23.94</t>
  </si>
  <si>
    <t>p8867s1</t>
  </si>
  <si>
    <t>M23.95</t>
  </si>
  <si>
    <t>Gasto en Servicio Electricidad</t>
  </si>
  <si>
    <t>p5018</t>
  </si>
  <si>
    <t>C4</t>
  </si>
  <si>
    <t>Gasto en Servicio Gas Natural</t>
  </si>
  <si>
    <t>p8524</t>
  </si>
  <si>
    <t>C8</t>
  </si>
  <si>
    <t>Gasto en Servicio Alcantarillado</t>
  </si>
  <si>
    <t>p5034</t>
  </si>
  <si>
    <t>C14</t>
  </si>
  <si>
    <t xml:space="preserve">Gasto en Servicio Basura </t>
  </si>
  <si>
    <t>p5044</t>
  </si>
  <si>
    <t>C17</t>
  </si>
  <si>
    <t>Gasto en Servicio Acueducto</t>
  </si>
  <si>
    <t>p5067</t>
  </si>
  <si>
    <t>C22</t>
  </si>
  <si>
    <t>Gasto en Gasolina, alcohol o cocinol para cocinar</t>
  </si>
  <si>
    <t>p8540</t>
  </si>
  <si>
    <t>C27</t>
  </si>
  <si>
    <t>Acá la idea es mirar cosas más profundas con el tema del IVA, IMPOCONSUMO. Con el tema de la gasolina sería muy bueno mirar cuánto debería valer la gasolina a precios de mercado.</t>
  </si>
  <si>
    <t>Gasto en Gas propano para cocinar</t>
  </si>
  <si>
    <t>Gasto en Carbon mineral para cocinar</t>
  </si>
  <si>
    <t>Gasto en Carbón mineral para cocinar</t>
  </si>
  <si>
    <t>Gasto en Leña o carbon vegetal para cocinar</t>
  </si>
  <si>
    <t>Gasto en Leña o carbón vegetal para cocinar</t>
  </si>
  <si>
    <t>Gasto en Material desecho para cocinar</t>
  </si>
  <si>
    <t>Gasto en Servicio Telefono Fijo</t>
  </si>
  <si>
    <t xml:space="preserve">p5330 </t>
  </si>
  <si>
    <t>C30</t>
  </si>
  <si>
    <t>Gasto en Servicio Teléfono Fijo</t>
  </si>
  <si>
    <t>Gasto en Servicio Telefonia Celular</t>
  </si>
  <si>
    <t xml:space="preserve">p803s1 </t>
  </si>
  <si>
    <t>I7</t>
  </si>
  <si>
    <t>Gasto en Servicio Telefonía Celular</t>
  </si>
  <si>
    <t>Gasto en Matriculas</t>
  </si>
  <si>
    <t>p6169s1 p8576s1 p8570s1 p8594s1 p8600s1 p8608s1</t>
  </si>
  <si>
    <t>G14 F5</t>
  </si>
  <si>
    <t>* volver a buscar el nobre de la pregunta en el formulario. EUROMOD no lo hace tan complicado. Tal vez más adelante se decide en dónde hacerlo. Porque estos son deducibles del impuesto de renta (dependientes)</t>
  </si>
  <si>
    <t>Gasto en Utiles Escolares</t>
  </si>
  <si>
    <t>p6171s2 p6171s3 p8598s1</t>
  </si>
  <si>
    <t>G16 G20</t>
  </si>
  <si>
    <t>Gasto en Útiles Escolares</t>
  </si>
  <si>
    <t>Gasto en Uniformes</t>
  </si>
  <si>
    <t>p6171s1 p8596s1</t>
  </si>
  <si>
    <t>G15 F6</t>
  </si>
  <si>
    <t>Se pregunta en varias partes</t>
  </si>
  <si>
    <t>Gasto en Ruta Escolar</t>
  </si>
  <si>
    <t>p8572s1 p8602s1</t>
  </si>
  <si>
    <t>G18 F10</t>
  </si>
  <si>
    <t>Gasto en Alimentacion Escolar</t>
  </si>
  <si>
    <t>p8574s1 p8604s1</t>
  </si>
  <si>
    <t>G19 F11</t>
  </si>
  <si>
    <t>Gasto en Alimentación Escolar</t>
  </si>
  <si>
    <t>Gasto en Medicina Prepagada</t>
  </si>
  <si>
    <t>p119</t>
  </si>
  <si>
    <t>E10</t>
  </si>
  <si>
    <t>Gasto en Medicamentos, examenes medicos, vacunas</t>
  </si>
  <si>
    <t>p6154s5a1 p6154s11a1 p6154s6a1 p6154s4a1</t>
  </si>
  <si>
    <t>E33. 1-7</t>
  </si>
  <si>
    <t>Gasto en Medicamentos, exámenes médicos, vacunas</t>
  </si>
  <si>
    <t>No están incluidas todas</t>
  </si>
  <si>
    <t>Gasto en Terapias, Cirujias, Hospitalizacion</t>
  </si>
  <si>
    <t>p6154s2a1 p6154s3a1 p6154s8a1 p6154s9a1 p8558s2a1 p802</t>
  </si>
  <si>
    <t>E33. 8-9 E9 E34.2 E37</t>
  </si>
  <si>
    <t>Gasto en Terapias, Cirugías, Hospitalización</t>
  </si>
  <si>
    <t>Gasto en Lentes, audífonos o aparatos ortopédicos (muletas, sillas de ruedas)</t>
  </si>
  <si>
    <t>p8558s1a1</t>
  </si>
  <si>
    <t>E34.1</t>
  </si>
  <si>
    <t>x0134</t>
  </si>
  <si>
    <t>Pagos Seguridad Social</t>
  </si>
  <si>
    <t>x0135</t>
  </si>
  <si>
    <t>Impuesto Predial</t>
  </si>
  <si>
    <t>p5610s1</t>
  </si>
  <si>
    <t>K5</t>
  </si>
  <si>
    <t>x0136</t>
  </si>
  <si>
    <t>Pagos Amortizacion vivienda</t>
  </si>
  <si>
    <t>p5100</t>
  </si>
  <si>
    <t>K2</t>
  </si>
  <si>
    <t>Pagos Amortización vivienda</t>
  </si>
  <si>
    <t>x0137</t>
  </si>
  <si>
    <t>Otros Servicios Personales</t>
  </si>
  <si>
    <t>electricista o abogado - pero revisar el manual del entrevistador</t>
  </si>
  <si>
    <t>x0138</t>
  </si>
  <si>
    <t>Arriendos</t>
  </si>
  <si>
    <t>p5140</t>
  </si>
  <si>
    <t>K9</t>
  </si>
  <si>
    <t>x0139</t>
  </si>
  <si>
    <t>Bicicletas y accesorios</t>
  </si>
  <si>
    <t>No está en la encuesta</t>
  </si>
  <si>
    <t>x052</t>
  </si>
  <si>
    <t>Gasto en Transferencias a otros hogares (ayudas a padres, hermanos, hijos, etc.) o pensión alimenticia</t>
  </si>
  <si>
    <t>M13.52</t>
  </si>
  <si>
    <t>no está en el do/ esto es para arregalr en el futuro: lo de un solo cero --&gt; no tienen IVA</t>
  </si>
  <si>
    <t>x079</t>
  </si>
  <si>
    <t>Gasto en Compra de bienes raíces diferentes a la vivienda que ocupan</t>
  </si>
  <si>
    <t>M23.79</t>
  </si>
  <si>
    <t>no está en el do</t>
  </si>
  <si>
    <t>x081</t>
  </si>
  <si>
    <t>Gasto en Pago de impuestos de vehículos de uso del hogar (SOAT)</t>
  </si>
  <si>
    <t>M23.81</t>
  </si>
  <si>
    <t>x082</t>
  </si>
  <si>
    <t>Gasto en Impuesto a la renta y complementarios</t>
  </si>
  <si>
    <t>M23.82</t>
  </si>
  <si>
    <t xml:space="preserve"> Total expenditure per month including taxes</t>
  </si>
  <si>
    <t>Sumatoria de x0001 a x0133/no estaba en este archivo</t>
  </si>
  <si>
    <t xml:space="preserve">Expenditure - Education </t>
  </si>
  <si>
    <t>p8594s1 p8596s1 p8598s1  p6169s1 p6171s1a1 p6171s2a1 p6171s3a1 p8600s1 p8602s1 p8604s1 p8606s1 p8608s1 p8570s1 p8572s1 p8574s1 p8576s1</t>
  </si>
  <si>
    <t>G14 -G21</t>
  </si>
  <si>
    <t>Durante este año escolar el hogar pagó: … valor /  valor mensual</t>
  </si>
  <si>
    <t>xed/puse todas las de un archivo temporal…</t>
  </si>
  <si>
    <t>stored for parents</t>
  </si>
  <si>
    <t>Expenditure - Housing cost</t>
  </si>
  <si>
    <t>p5018 p8524 p5034 p5044 p5067 p5330</t>
  </si>
  <si>
    <t>C4 C8 C14 C17 C22 C30</t>
  </si>
  <si>
    <t>¿cuánto pagaron el mes pasado o la última vez por ( la electricidad consumida, el servicio de gas natural, servicio de alcantarillado, recolección de basuras, servicio de acueducto, servicio telefónico fijo)</t>
  </si>
  <si>
    <t xml:space="preserve">mortgage, rent, electricity,  gas, severage, garbage, water, telephone </t>
  </si>
  <si>
    <t>Expenditure - Housing cost - Mortgage Interest</t>
  </si>
  <si>
    <t>¿Cuánto pagan mensualmente por la cuota de amortización?</t>
  </si>
  <si>
    <t>Expenditure - Housing cost - Rent</t>
  </si>
  <si>
    <t>¿cuánto pagan mensualmente de arriendo?</t>
  </si>
  <si>
    <t>Expenditure - Health accessories and procedures</t>
  </si>
  <si>
    <t>p8558s1a1 p8558s2a1 p802</t>
  </si>
  <si>
    <t>E34 E37</t>
  </si>
  <si>
    <t>Durante los últimos 12 meses realizó pagos por: valor / ¿cuánto pagó en total … por esta hospitalización?</t>
  </si>
  <si>
    <t>no está aquí, pero sí en el do</t>
  </si>
  <si>
    <t>Expenditure - health care (Planes de salud coplementarios)</t>
  </si>
  <si>
    <t>¿cuánto paga o le descuentan mensualmente a … por concepto de estos planes?</t>
  </si>
  <si>
    <t>Expenditure - Maintenance Payments</t>
  </si>
  <si>
    <t>p8778s1</t>
  </si>
  <si>
    <t>durante el mes pasado adquirieron o realizaron pagos por: transferencias a otros hogares</t>
  </si>
  <si>
    <t>Transferencias a otros hogares (ayudas a padres, hermanos, hijos, etc.)o pensión alimenticia</t>
  </si>
  <si>
    <t xml:space="preserve">El gasto en clothing y en food </t>
  </si>
  <si>
    <t>Expenditure - Private pension (voluntary)</t>
  </si>
  <si>
    <t>int_order = _n</t>
  </si>
  <si>
    <t>this is to implement such `rule of thumb' to assign monetary variables at the hh level to one individual</t>
  </si>
  <si>
    <t>INDENTIFIER: Default income recipient</t>
  </si>
  <si>
    <t>INDENTIFIER: Responsible for the accommodation</t>
  </si>
  <si>
    <t>INDENTIFIER: Number of people responsible for the accommodation</t>
  </si>
  <si>
    <t>LABORUR MARKET:  Detailed Industry
1: Agropecuario, silvicultura y pesca
2: Comercio al por mayor
3: Comercio al por menor
4: Comercio de vehículos automotores, accesorios y productos conexos
5: Construcción
6: Electricidad, gas y vapor
7: Fabricación de productos minerales y otros
8: Fabricación de sustancias químicas
9: Industria de la madera, corcho y papel
10: Manufactura alimentos
11: Manufactura textiles, prendas de vestir y cuero
12: Minería
13: Servicio de transporte, almacenamiento y comunicaciones
14: Servicios de hoteles, restaurantes y similares
15: Servicios financieros
16: Actividades deportivas y otras actividades de esparcimiento</t>
  </si>
  <si>
    <t xml:space="preserve">DEMOGRAPHIC : Region : NUTS Level 2
5:ANTIOQUIA 
8: ATLANTICO 
11: BOGOTA, D. C. 
13: BOLIVAR 
15: BOYACA 
17: CALDAS 
18: CAQUETA 
19: CAUCA 
20: CESAR 
23: CORDOBA 
25: CUNDINAMARCA 
27: CHOCO 
41: HUILA 
44: LA GUAJIRA 
47: MAGDALENA 
50: META 
52: NARINO 
54: NORTE DE SANTANDER 
63: QUINDIO 
66: RISARALDA 
68: SANTANDER 
70: SUCRE 
73: TOLIMA 
76: VALLE DEL CAUCA 
81: ARAUCA 
85: CASANARE 
86: PUTUMAYO 
88: SAN ANDRES y PROVIDENCIA 
91: AMAZONAS 
94: GUAINIA 
95: GUAVIARE 
97: VAUPES 
99: VICHADA  </t>
  </si>
  <si>
    <t xml:space="preserve">David Rodriguez </t>
  </si>
  <si>
    <t>ENCV</t>
  </si>
  <si>
    <r>
      <t xml:space="preserve">oci! / </t>
    </r>
    <r>
      <rPr>
        <b/>
        <sz val="11"/>
        <color indexed="8"/>
        <rFont val="Tahoma"/>
        <family val="2"/>
      </rPr>
      <t xml:space="preserve">J7 TRABAJO INFANTIL </t>
    </r>
    <r>
      <rPr>
        <sz val="10"/>
        <rFont val="Tahoma"/>
        <family val="2"/>
      </rPr>
      <t>- acá esta clasificación provien de la OIT modificada por el SENA y es la que utiliza el DANE (esta variable está a dos dígitos, pero a la final solo deja el primer dígito)</t>
    </r>
  </si>
  <si>
    <t>Federico Corredor</t>
  </si>
  <si>
    <t>Andrés Avellaneda</t>
  </si>
  <si>
    <t>Paula Matínez</t>
  </si>
  <si>
    <t>COP (Pesos Colombianos)</t>
  </si>
  <si>
    <t>CO_2014, CO_2015, CO_2016, CO_2017, CO_2018</t>
  </si>
  <si>
    <t xml:space="preserve">Version template: </t>
  </si>
  <si>
    <t>2014-2018</t>
  </si>
  <si>
    <t>COLMOD_V_1.3</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</si>
</sst>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öS&quot;\ #,##0;\-&quot;öS&quot;\ #,##0"/>
    <numFmt numFmtId="179" formatCode="&quot;öS&quot;\ #,##0;[Red]\-&quot;öS&quot;\ #,##0"/>
    <numFmt numFmtId="180" formatCode="&quot;öS&quot;\ #,##0.00;\-&quot;öS&quot;\ #,##0.00"/>
    <numFmt numFmtId="181" formatCode="&quot;öS&quot;\ #,##0.00;[Red]\-&quot;öS&quot;\ #,##0.00"/>
    <numFmt numFmtId="182" formatCode="_-&quot;öS&quot;\ * #,##0_-;\-&quot;öS&quot;\ * #,##0_-;_-&quot;öS&quot;\ * &quot;-&quot;_-;_-@_-"/>
    <numFmt numFmtId="183" formatCode="_-&quot;öS&quot;\ * #,##0.00_-;\-&quot;öS&quot;\ * #,##0.00_-;_-&quot;öS&quot;\ * &quot;-&quot;??_-;_-@_-"/>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_-* #,##0.00\ [$€]_-;\-* #,##0.00\ [$€]_-;_-* &quot;-&quot;??\ [$€]_-;_-@_-"/>
    <numFmt numFmtId="189" formatCode="0.000"/>
    <numFmt numFmtId="190" formatCode="#,##0.000"/>
    <numFmt numFmtId="191" formatCode="#,##0\ &quot;zł&quot;;\-#,##0\ &quot;zł&quot;"/>
    <numFmt numFmtId="192" formatCode="#,##0\ &quot;zł&quot;;[Red]\-#,##0\ &quot;zł&quot;"/>
    <numFmt numFmtId="193" formatCode="#,##0.00\ &quot;zł&quot;;\-#,##0.00\ &quot;zł&quot;"/>
    <numFmt numFmtId="194" formatCode="#,##0.00\ &quot;zł&quot;;[Red]\-#,##0.00\ &quot;zł&quot;"/>
    <numFmt numFmtId="195" formatCode="_-* #,##0\ &quot;zł&quot;_-;\-* #,##0\ &quot;zł&quot;_-;_-* &quot;-&quot;\ &quot;zł&quot;_-;_-@_-"/>
    <numFmt numFmtId="196" formatCode="_-* #,##0\ _z_ł_-;\-* #,##0\ _z_ł_-;_-* &quot;-&quot;\ _z_ł_-;_-@_-"/>
    <numFmt numFmtId="197" formatCode="_-* #,##0.00\ &quot;zł&quot;_-;\-* #,##0.00\ &quot;zł&quot;_-;_-* &quot;-&quot;??\ &quot;zł&quot;_-;_-@_-"/>
    <numFmt numFmtId="198" formatCode="_-* #,##0.00\ _z_ł_-;\-* #,##0.00\ _z_ł_-;_-* &quot;-&quot;??\ _z_ł_-;_-@_-"/>
    <numFmt numFmtId="199" formatCode="&quot;Tak&quot;;&quot;Tak&quot;;&quot;Nie&quot;"/>
    <numFmt numFmtId="200" formatCode="&quot;Prawda&quot;;&quot;Prawda&quot;;&quot;Fałsz&quot;"/>
    <numFmt numFmtId="201" formatCode="&quot;Włączone&quot;;&quot;Włączone&quot;;&quot;Wyłączone&quot;"/>
    <numFmt numFmtId="202" formatCode="[$€-2]\ #,##0.00_);[Red]\([$€-2]\ #,##0.00\)"/>
    <numFmt numFmtId="203" formatCode="0.0"/>
    <numFmt numFmtId="204" formatCode="[$-809]dd\ mmmm\ yyyy"/>
    <numFmt numFmtId="205" formatCode="dd/mm/yyyy;@"/>
    <numFmt numFmtId="206" formatCode="&quot;Yes&quot;;&quot;Yes&quot;;&quot;No&quot;"/>
    <numFmt numFmtId="207" formatCode="&quot;True&quot;;&quot;True&quot;;&quot;False&quot;"/>
    <numFmt numFmtId="208" formatCode="&quot;On&quot;;&quot;On&quot;;&quot;Off&quot;"/>
    <numFmt numFmtId="209" formatCode="&quot;Sí&quot;;&quot;Sí&quot;;&quot;No&quot;"/>
    <numFmt numFmtId="210" formatCode="&quot;Verdadero&quot;;&quot;Verdadero&quot;;&quot;Falso&quot;"/>
    <numFmt numFmtId="211" formatCode="&quot;Activado&quot;;&quot;Activado&quot;;&quot;Desactivado&quot;"/>
    <numFmt numFmtId="212" formatCode="_-* #,##0.0\ _p_t_a_-;\-* #,##0.0\ _p_t_a_-;_-* &quot;-&quot;\ _p_t_a_-;_-@_-"/>
    <numFmt numFmtId="213" formatCode="_-* #,##0.00\ _p_t_a_-;\-* #,##0.00\ _p_t_a_-;_-* &quot;-&quot;\ _p_t_a_-;_-@_-"/>
    <numFmt numFmtId="214" formatCode="_-* #,##0.000\ _p_t_a_-;\-* #,##0.000\ _p_t_a_-;_-* &quot;-&quot;\ _p_t_a_-;_-@_-"/>
    <numFmt numFmtId="215" formatCode="_-* #,##0.0000\ _p_t_a_-;\-* #,##0.0000\ _p_t_a_-;_-* &quot;-&quot;\ _p_t_a_-;_-@_-"/>
    <numFmt numFmtId="216" formatCode="#,##0.0"/>
  </numFmts>
  <fonts count="76">
    <font>
      <sz val="10"/>
      <name val="Arial"/>
      <family val="0"/>
    </font>
    <font>
      <u val="single"/>
      <sz val="10"/>
      <color indexed="12"/>
      <name val="Arial"/>
      <family val="2"/>
    </font>
    <font>
      <sz val="8"/>
      <name val="Arial"/>
      <family val="2"/>
    </font>
    <font>
      <u val="single"/>
      <sz val="10"/>
      <color indexed="36"/>
      <name val="Arial"/>
      <family val="2"/>
    </font>
    <font>
      <sz val="10"/>
      <name val="Tahoma"/>
      <family val="2"/>
    </font>
    <font>
      <b/>
      <sz val="10"/>
      <name val="Tahoma"/>
      <family val="2"/>
    </font>
    <font>
      <sz val="10"/>
      <color indexed="9"/>
      <name val="Tahoma"/>
      <family val="2"/>
    </font>
    <font>
      <sz val="8"/>
      <name val="Tahoma"/>
      <family val="2"/>
    </font>
    <font>
      <sz val="10"/>
      <color indexed="8"/>
      <name val="Tahoma"/>
      <family val="2"/>
    </font>
    <font>
      <b/>
      <sz val="22"/>
      <color indexed="9"/>
      <name val="Tahoma"/>
      <family val="2"/>
    </font>
    <font>
      <b/>
      <sz val="10"/>
      <color indexed="9"/>
      <name val="Tahoma"/>
      <family val="2"/>
    </font>
    <font>
      <b/>
      <sz val="26"/>
      <color indexed="9"/>
      <name val="Tahoma"/>
      <family val="2"/>
    </font>
    <font>
      <b/>
      <sz val="8"/>
      <name val="Tahoma"/>
      <family val="2"/>
    </font>
    <font>
      <sz val="8"/>
      <color indexed="55"/>
      <name val="Tahoma"/>
      <family val="2"/>
    </font>
    <font>
      <sz val="8"/>
      <color indexed="8"/>
      <name val="Tahoma"/>
      <family val="2"/>
    </font>
    <font>
      <b/>
      <u val="single"/>
      <sz val="8"/>
      <name val="Tahoma"/>
      <family val="2"/>
    </font>
    <font>
      <sz val="8"/>
      <color indexed="10"/>
      <name val="Tahoma"/>
      <family val="2"/>
    </font>
    <font>
      <b/>
      <sz val="8"/>
      <color indexed="10"/>
      <name val="Tahoma"/>
      <family val="2"/>
    </font>
    <font>
      <sz val="9"/>
      <name val="Arial"/>
      <family val="2"/>
    </font>
    <font>
      <sz val="9"/>
      <color indexed="55"/>
      <name val="Arial"/>
      <family val="2"/>
    </font>
    <font>
      <sz val="22"/>
      <color indexed="9"/>
      <name val="Tahoma"/>
      <family val="2"/>
    </font>
    <font>
      <u val="single"/>
      <sz val="10"/>
      <color indexed="9"/>
      <name val="Tahoma"/>
      <family val="2"/>
    </font>
    <font>
      <b/>
      <u val="single"/>
      <sz val="10"/>
      <color indexed="9"/>
      <name val="Tahoma"/>
      <family val="2"/>
    </font>
    <font>
      <b/>
      <sz val="9"/>
      <color indexed="9"/>
      <name val="Tahoma"/>
      <family val="2"/>
    </font>
    <font>
      <sz val="8"/>
      <color indexed="23"/>
      <name val="Tahoma"/>
      <family val="2"/>
    </font>
    <font>
      <sz val="10"/>
      <color indexed="10"/>
      <name val="Arial"/>
      <family val="2"/>
    </font>
    <font>
      <b/>
      <sz val="9"/>
      <name val="Arial"/>
      <family val="2"/>
    </font>
    <font>
      <sz val="16"/>
      <color indexed="9"/>
      <name val="Tahoma"/>
      <family val="2"/>
    </font>
    <font>
      <sz val="10"/>
      <name val="Courier New"/>
      <family val="3"/>
    </font>
    <font>
      <sz val="12"/>
      <name val="Times New Roman"/>
      <family val="1"/>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0"/>
      <name val="Calibri"/>
      <family val="2"/>
    </font>
    <font>
      <sz val="11"/>
      <color indexed="8"/>
      <name val="Tahoma"/>
      <family val="2"/>
    </font>
    <font>
      <b/>
      <sz val="11"/>
      <color indexed="8"/>
      <name val="Tahoma"/>
      <family val="2"/>
    </font>
    <font>
      <b/>
      <sz val="12"/>
      <color indexed="8"/>
      <name val="Tahoma"/>
      <family val="2"/>
    </font>
    <font>
      <b/>
      <sz val="12"/>
      <color indexed="9"/>
      <name val="Tahoma"/>
      <family val="2"/>
    </font>
    <font>
      <sz val="12"/>
      <color indexed="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0000"/>
      <name val="Calibri"/>
      <family val="2"/>
    </font>
    <font>
      <sz val="8"/>
      <color theme="0" tint="-0.4999699890613556"/>
      <name val="Tahoma"/>
      <family val="2"/>
    </font>
    <font>
      <b/>
      <sz val="12"/>
      <color theme="1"/>
      <name val="Tahoma"/>
      <family val="2"/>
    </font>
    <font>
      <sz val="11"/>
      <color rgb="FF000000"/>
      <name val="Tahoma"/>
      <family val="2"/>
    </font>
    <font>
      <sz val="12"/>
      <color theme="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color rgb="FFFFFF00"/>
      </left>
      <right>
        <color indexed="63"/>
      </right>
      <top style="medium">
        <color rgb="FFFFFF00"/>
      </top>
      <bottom>
        <color indexed="63"/>
      </bottom>
    </border>
    <border>
      <left>
        <color indexed="63"/>
      </left>
      <right>
        <color indexed="63"/>
      </right>
      <top style="medium">
        <color rgb="FFFFFF00"/>
      </top>
      <bottom>
        <color indexed="63"/>
      </bottom>
    </border>
    <border>
      <left>
        <color indexed="63"/>
      </left>
      <right style="medium">
        <color rgb="FFFFFF00"/>
      </right>
      <top style="medium">
        <color rgb="FFFFFF00"/>
      </top>
      <bottom>
        <color indexed="63"/>
      </bottom>
    </border>
    <border>
      <left style="medium">
        <color rgb="FFFFFF00"/>
      </left>
      <right>
        <color indexed="63"/>
      </right>
      <top>
        <color indexed="63"/>
      </top>
      <bottom>
        <color indexed="63"/>
      </bottom>
    </border>
    <border>
      <left>
        <color indexed="63"/>
      </left>
      <right style="medium">
        <color rgb="FFFFFF00"/>
      </right>
      <top>
        <color indexed="63"/>
      </top>
      <bottom>
        <color indexed="63"/>
      </bottom>
    </border>
    <border>
      <left style="medium">
        <color rgb="FFFFFF00"/>
      </left>
      <right>
        <color indexed="63"/>
      </right>
      <top>
        <color indexed="63"/>
      </top>
      <bottom style="medium">
        <color rgb="FFFFFF00"/>
      </bottom>
    </border>
    <border>
      <left>
        <color indexed="63"/>
      </left>
      <right>
        <color indexed="63"/>
      </right>
      <top>
        <color indexed="63"/>
      </top>
      <bottom style="medium">
        <color rgb="FFFFFF00"/>
      </bottom>
    </border>
    <border>
      <left>
        <color indexed="63"/>
      </left>
      <right style="medium">
        <color rgb="FFFFFF00"/>
      </right>
      <top>
        <color indexed="63"/>
      </top>
      <bottom style="medium">
        <color rgb="FFFFFF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2" fillId="0" borderId="4">
      <alignment/>
      <protection/>
    </xf>
    <xf numFmtId="0" fontId="60" fillId="0" borderId="5"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188" fontId="0" fillId="0" borderId="0" applyFont="0" applyFill="0" applyBorder="0" applyAlignment="0" applyProtection="0"/>
    <xf numFmtId="188" fontId="0" fillId="0" borderId="0" applyFon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6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32" borderId="6" applyNumberFormat="0" applyFont="0" applyAlignment="0" applyProtection="0"/>
    <xf numFmtId="9" fontId="0" fillId="0" borderId="0" applyFont="0" applyFill="0" applyBorder="0" applyAlignment="0" applyProtection="0"/>
    <xf numFmtId="0" fontId="65" fillId="21" borderId="7"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0" fontId="61" fillId="0" borderId="9" applyNumberFormat="0" applyFill="0" applyAlignment="0" applyProtection="0"/>
    <xf numFmtId="0" fontId="70" fillId="0" borderId="10" applyNumberFormat="0" applyFill="0" applyAlignment="0" applyProtection="0"/>
  </cellStyleXfs>
  <cellXfs count="172">
    <xf numFmtId="0" fontId="0" fillId="0" borderId="0" xfId="0" applyAlignment="1">
      <alignment/>
    </xf>
    <xf numFmtId="0" fontId="4" fillId="33"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vertical="top" wrapText="1"/>
    </xf>
    <xf numFmtId="0" fontId="4" fillId="33" borderId="0" xfId="0" applyFont="1" applyFill="1" applyAlignment="1">
      <alignment horizontal="center"/>
    </xf>
    <xf numFmtId="0" fontId="7" fillId="33" borderId="0" xfId="0" applyFont="1" applyFill="1" applyAlignment="1">
      <alignment vertical="top" wrapText="1"/>
    </xf>
    <xf numFmtId="0" fontId="7" fillId="33" borderId="0" xfId="0" applyFont="1" applyFill="1" applyAlignment="1">
      <alignment/>
    </xf>
    <xf numFmtId="0" fontId="7" fillId="33" borderId="0" xfId="0" applyFont="1" applyFill="1" applyAlignment="1">
      <alignment horizontal="left" vertical="top"/>
    </xf>
    <xf numFmtId="0" fontId="15" fillId="33" borderId="0" xfId="0" applyFont="1" applyFill="1" applyAlignment="1">
      <alignment horizontal="left" vertical="top"/>
    </xf>
    <xf numFmtId="0" fontId="12" fillId="33" borderId="0" xfId="0" applyFont="1" applyFill="1" applyAlignment="1">
      <alignment horizontal="left" vertical="top"/>
    </xf>
    <xf numFmtId="0" fontId="7" fillId="33" borderId="0" xfId="0" applyNumberFormat="1" applyFont="1" applyFill="1" applyAlignment="1">
      <alignment vertical="top" wrapText="1"/>
    </xf>
    <xf numFmtId="0" fontId="7" fillId="33" borderId="0" xfId="0" applyFont="1" applyFill="1" applyAlignment="1">
      <alignment horizontal="right" vertical="top"/>
    </xf>
    <xf numFmtId="0" fontId="7" fillId="33" borderId="0" xfId="0" applyFont="1" applyFill="1" applyAlignment="1">
      <alignment wrapText="1"/>
    </xf>
    <xf numFmtId="0" fontId="7" fillId="33" borderId="0" xfId="0" applyFont="1" applyFill="1" applyAlignment="1">
      <alignment/>
    </xf>
    <xf numFmtId="0" fontId="7" fillId="33" borderId="0" xfId="0" applyFont="1" applyFill="1" applyAlignment="1">
      <alignment horizontal="left"/>
    </xf>
    <xf numFmtId="49" fontId="7" fillId="33" borderId="0" xfId="0" applyNumberFormat="1" applyFont="1" applyFill="1" applyAlignment="1">
      <alignment horizontal="left"/>
    </xf>
    <xf numFmtId="0" fontId="7" fillId="33" borderId="0" xfId="0" applyNumberFormat="1" applyFont="1" applyFill="1" applyAlignment="1">
      <alignment vertical="top"/>
    </xf>
    <xf numFmtId="0" fontId="7" fillId="33" borderId="0" xfId="0" applyNumberFormat="1" applyFont="1" applyFill="1" applyAlignment="1">
      <alignment horizontal="right" vertical="top" wrapText="1"/>
    </xf>
    <xf numFmtId="0" fontId="13" fillId="33" borderId="0" xfId="0" applyFont="1" applyFill="1" applyAlignment="1">
      <alignment horizontal="left"/>
    </xf>
    <xf numFmtId="0" fontId="13" fillId="33" borderId="0" xfId="0" applyFont="1" applyFill="1" applyAlignment="1">
      <alignment/>
    </xf>
    <xf numFmtId="49" fontId="13" fillId="33" borderId="0" xfId="0" applyNumberFormat="1" applyFont="1" applyFill="1" applyAlignment="1">
      <alignment horizontal="left"/>
    </xf>
    <xf numFmtId="0" fontId="6" fillId="34" borderId="0" xfId="0" applyFont="1" applyFill="1" applyAlignment="1">
      <alignment horizontal="left" vertical="top"/>
    </xf>
    <xf numFmtId="0" fontId="6" fillId="34" borderId="0" xfId="0" applyFont="1" applyFill="1" applyAlignment="1">
      <alignment vertical="top" wrapText="1"/>
    </xf>
    <xf numFmtId="0" fontId="6" fillId="34" borderId="0" xfId="0" applyFont="1" applyFill="1" applyAlignment="1">
      <alignment/>
    </xf>
    <xf numFmtId="0" fontId="9" fillId="34" borderId="0" xfId="0" applyFont="1" applyFill="1" applyBorder="1" applyAlignment="1">
      <alignment horizontal="left" vertical="top" wrapText="1"/>
    </xf>
    <xf numFmtId="0" fontId="10" fillId="34" borderId="0" xfId="0" applyFont="1" applyFill="1" applyAlignment="1">
      <alignment/>
    </xf>
    <xf numFmtId="15" fontId="13" fillId="33" borderId="0" xfId="0" applyNumberFormat="1" applyFont="1" applyFill="1" applyAlignment="1">
      <alignment vertical="top"/>
    </xf>
    <xf numFmtId="0" fontId="13" fillId="33" borderId="0" xfId="0" applyFont="1" applyFill="1" applyBorder="1" applyAlignment="1">
      <alignment horizontal="left" vertical="top"/>
    </xf>
    <xf numFmtId="15" fontId="7" fillId="33" borderId="0" xfId="0" applyNumberFormat="1" applyFont="1" applyFill="1" applyAlignment="1">
      <alignment vertical="top"/>
    </xf>
    <xf numFmtId="0" fontId="7" fillId="33" borderId="0" xfId="0" applyFont="1" applyFill="1" applyAlignment="1">
      <alignment vertical="top"/>
    </xf>
    <xf numFmtId="0" fontId="20" fillId="34" borderId="0" xfId="0" applyFont="1" applyFill="1" applyBorder="1" applyAlignment="1" applyProtection="1">
      <alignment horizontal="left" vertical="top"/>
      <protection/>
    </xf>
    <xf numFmtId="0" fontId="10" fillId="34" borderId="0" xfId="0" applyFont="1" applyFill="1" applyBorder="1" applyAlignment="1" applyProtection="1">
      <alignment horizontal="left"/>
      <protection/>
    </xf>
    <xf numFmtId="0" fontId="9" fillId="34" borderId="0" xfId="0" applyNumberFormat="1" applyFont="1" applyFill="1" applyBorder="1" applyAlignment="1" applyProtection="1">
      <alignment horizontal="left" vertical="top"/>
      <protection/>
    </xf>
    <xf numFmtId="3" fontId="9" fillId="34" borderId="0" xfId="0" applyNumberFormat="1" applyFont="1" applyFill="1" applyBorder="1" applyAlignment="1" applyProtection="1">
      <alignment horizontal="left" vertical="top"/>
      <protection/>
    </xf>
    <xf numFmtId="0" fontId="6" fillId="34" borderId="0" xfId="0" applyFont="1" applyFill="1" applyBorder="1" applyAlignment="1" applyProtection="1">
      <alignment horizontal="left" vertical="top" wrapText="1"/>
      <protection/>
    </xf>
    <xf numFmtId="0" fontId="21" fillId="34" borderId="0" xfId="0" applyFont="1" applyFill="1" applyBorder="1" applyAlignment="1" applyProtection="1">
      <alignment horizontal="left" vertical="center" wrapText="1"/>
      <protection/>
    </xf>
    <xf numFmtId="0" fontId="22" fillId="34" borderId="0" xfId="0" applyFont="1" applyFill="1" applyBorder="1" applyAlignment="1" applyProtection="1">
      <alignment horizontal="left" vertical="top"/>
      <protection/>
    </xf>
    <xf numFmtId="0" fontId="10" fillId="34" borderId="0" xfId="0" applyNumberFormat="1" applyFont="1" applyFill="1" applyBorder="1" applyAlignment="1" applyProtection="1">
      <alignment horizontal="left" vertical="center"/>
      <protection/>
    </xf>
    <xf numFmtId="0" fontId="10" fillId="34" borderId="0" xfId="0" applyNumberFormat="1" applyFont="1" applyFill="1" applyBorder="1" applyAlignment="1" applyProtection="1">
      <alignment horizontal="left" vertical="top"/>
      <protection/>
    </xf>
    <xf numFmtId="3" fontId="22" fillId="34" borderId="0" xfId="0" applyNumberFormat="1" applyFont="1" applyFill="1" applyBorder="1" applyAlignment="1" applyProtection="1">
      <alignment horizontal="left" vertical="center"/>
      <protection/>
    </xf>
    <xf numFmtId="3" fontId="10" fillId="34" borderId="0" xfId="0" applyNumberFormat="1" applyFont="1" applyFill="1" applyBorder="1" applyAlignment="1" applyProtection="1">
      <alignment horizontal="left" vertical="top"/>
      <protection/>
    </xf>
    <xf numFmtId="0" fontId="4" fillId="33" borderId="11" xfId="0" applyFont="1" applyFill="1" applyBorder="1" applyAlignment="1" applyProtection="1">
      <alignment/>
      <protection/>
    </xf>
    <xf numFmtId="49" fontId="7" fillId="33" borderId="11" xfId="0" applyNumberFormat="1" applyFont="1" applyFill="1" applyBorder="1" applyAlignment="1" applyProtection="1">
      <alignment horizontal="left"/>
      <protection/>
    </xf>
    <xf numFmtId="49" fontId="7" fillId="33" borderId="0" xfId="0" applyNumberFormat="1" applyFont="1" applyFill="1" applyAlignment="1" applyProtection="1">
      <alignment horizontal="left" indent="1"/>
      <protection/>
    </xf>
    <xf numFmtId="49" fontId="7" fillId="33" borderId="0" xfId="0" applyNumberFormat="1" applyFont="1" applyFill="1" applyAlignment="1" applyProtection="1">
      <alignment horizontal="left"/>
      <protection locked="0"/>
    </xf>
    <xf numFmtId="49" fontId="7" fillId="33" borderId="0" xfId="0" applyNumberFormat="1" applyFont="1" applyFill="1" applyAlignment="1" applyProtection="1">
      <alignment horizontal="left"/>
      <protection/>
    </xf>
    <xf numFmtId="49" fontId="7" fillId="33" borderId="11" xfId="0" applyNumberFormat="1" applyFont="1" applyFill="1" applyBorder="1" applyAlignment="1" applyProtection="1">
      <alignment horizontal="left" indent="1"/>
      <protection/>
    </xf>
    <xf numFmtId="49" fontId="7" fillId="33" borderId="11" xfId="0" applyNumberFormat="1" applyFont="1" applyFill="1" applyBorder="1" applyAlignment="1" applyProtection="1">
      <alignment horizontal="left"/>
      <protection locked="0"/>
    </xf>
    <xf numFmtId="0" fontId="13" fillId="33" borderId="0" xfId="0" applyFont="1" applyFill="1" applyAlignment="1">
      <alignment vertical="top"/>
    </xf>
    <xf numFmtId="0" fontId="12" fillId="33" borderId="0" xfId="0" applyFont="1" applyFill="1" applyAlignment="1">
      <alignment/>
    </xf>
    <xf numFmtId="0" fontId="16" fillId="33" borderId="0" xfId="0" applyFont="1" applyFill="1" applyAlignment="1">
      <alignment/>
    </xf>
    <xf numFmtId="0" fontId="14" fillId="33" borderId="0" xfId="0" applyFont="1" applyFill="1" applyAlignment="1">
      <alignment/>
    </xf>
    <xf numFmtId="0" fontId="11" fillId="34" borderId="0" xfId="0" applyFont="1" applyFill="1" applyAlignment="1">
      <alignment vertical="center"/>
    </xf>
    <xf numFmtId="0" fontId="12" fillId="33" borderId="0" xfId="0" applyFont="1" applyFill="1" applyAlignment="1">
      <alignment/>
    </xf>
    <xf numFmtId="0" fontId="8" fillId="33" borderId="0" xfId="0" applyFont="1" applyFill="1" applyAlignment="1">
      <alignment/>
    </xf>
    <xf numFmtId="0" fontId="13" fillId="33" borderId="0" xfId="0" applyFont="1" applyFill="1" applyBorder="1" applyAlignment="1">
      <alignment vertical="top" wrapText="1"/>
    </xf>
    <xf numFmtId="0" fontId="13" fillId="33" borderId="0" xfId="0" applyFont="1" applyFill="1" applyAlignment="1">
      <alignment vertical="top" wrapText="1"/>
    </xf>
    <xf numFmtId="0" fontId="6" fillId="35" borderId="0" xfId="0" applyFont="1" applyFill="1" applyAlignment="1">
      <alignment/>
    </xf>
    <xf numFmtId="0" fontId="4" fillId="35" borderId="0" xfId="0" applyFont="1" applyFill="1" applyAlignment="1">
      <alignment/>
    </xf>
    <xf numFmtId="0" fontId="8" fillId="35" borderId="0" xfId="0" applyFont="1" applyFill="1" applyAlignment="1">
      <alignment/>
    </xf>
    <xf numFmtId="0" fontId="6" fillId="34" borderId="0" xfId="0" applyFont="1" applyFill="1" applyAlignment="1">
      <alignment vertical="top"/>
    </xf>
    <xf numFmtId="205" fontId="13" fillId="33" borderId="0" xfId="0" applyNumberFormat="1" applyFont="1" applyFill="1" applyAlignment="1">
      <alignment horizontal="left" vertical="top"/>
    </xf>
    <xf numFmtId="0" fontId="17" fillId="33" borderId="0" xfId="0" applyFont="1" applyFill="1" applyAlignment="1">
      <alignment horizontal="left" vertical="top"/>
    </xf>
    <xf numFmtId="0" fontId="23" fillId="34" borderId="0" xfId="0" applyFont="1" applyFill="1" applyBorder="1" applyAlignment="1" applyProtection="1">
      <alignment vertical="top" wrapText="1"/>
      <protection locked="0"/>
    </xf>
    <xf numFmtId="0" fontId="23" fillId="34" borderId="0" xfId="0" applyFont="1" applyFill="1" applyBorder="1" applyAlignment="1" applyProtection="1">
      <alignment vertical="top" wrapText="1"/>
      <protection/>
    </xf>
    <xf numFmtId="0" fontId="23" fillId="34" borderId="0" xfId="0" applyNumberFormat="1" applyFont="1" applyFill="1" applyBorder="1" applyAlignment="1" applyProtection="1">
      <alignment vertical="top" wrapText="1"/>
      <protection locked="0"/>
    </xf>
    <xf numFmtId="3" fontId="23" fillId="34" borderId="0" xfId="0" applyNumberFormat="1" applyFont="1" applyFill="1" applyBorder="1" applyAlignment="1" applyProtection="1">
      <alignment vertical="top" wrapText="1"/>
      <protection locked="0"/>
    </xf>
    <xf numFmtId="0" fontId="22" fillId="34" borderId="0" xfId="0" applyNumberFormat="1" applyFont="1" applyFill="1" applyBorder="1" applyAlignment="1" applyProtection="1">
      <alignment horizontal="left" vertical="center" wrapText="1" indent="15"/>
      <protection/>
    </xf>
    <xf numFmtId="0" fontId="27" fillId="34" borderId="0" xfId="0" applyFont="1" applyFill="1" applyBorder="1" applyAlignment="1" applyProtection="1">
      <alignment horizontal="left" vertical="top"/>
      <protection/>
    </xf>
    <xf numFmtId="0" fontId="18" fillId="0" borderId="0" xfId="0" applyFont="1" applyFill="1" applyBorder="1" applyAlignment="1" applyProtection="1">
      <alignment horizontal="left" vertical="top"/>
      <protection/>
    </xf>
    <xf numFmtId="0" fontId="9" fillId="34" borderId="0" xfId="0" applyFont="1" applyFill="1" applyBorder="1" applyAlignment="1" applyProtection="1">
      <alignment horizontal="left" vertical="top"/>
      <protection/>
    </xf>
    <xf numFmtId="0" fontId="9" fillId="34" borderId="0" xfId="0" applyNumberFormat="1" applyFont="1" applyFill="1" applyBorder="1" applyAlignment="1" applyProtection="1">
      <alignment horizontal="left" vertical="top" indent="15"/>
      <protection/>
    </xf>
    <xf numFmtId="0" fontId="10" fillId="34" borderId="0" xfId="0" applyFont="1" applyFill="1" applyBorder="1" applyAlignment="1" applyProtection="1">
      <alignment horizontal="left" vertical="top" wrapText="1"/>
      <protection/>
    </xf>
    <xf numFmtId="3" fontId="10" fillId="34" borderId="0" xfId="0" applyNumberFormat="1" applyFont="1" applyFill="1" applyBorder="1" applyAlignment="1" applyProtection="1">
      <alignment horizontal="left" vertical="center"/>
      <protection/>
    </xf>
    <xf numFmtId="0" fontId="26" fillId="0" borderId="0"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0" xfId="0" applyNumberFormat="1" applyFont="1" applyBorder="1" applyAlignment="1" applyProtection="1">
      <alignment horizontal="right" vertical="top"/>
      <protection locked="0"/>
    </xf>
    <xf numFmtId="0" fontId="18" fillId="0" borderId="0" xfId="0" applyNumberFormat="1" applyFont="1" applyBorder="1" applyAlignment="1" applyProtection="1">
      <alignment horizontal="left" vertical="top"/>
      <protection locked="0"/>
    </xf>
    <xf numFmtId="3" fontId="18" fillId="0" borderId="0" xfId="0" applyNumberFormat="1" applyFont="1" applyBorder="1" applyAlignment="1" applyProtection="1">
      <alignment horizontal="right" vertical="top"/>
      <protection locked="0"/>
    </xf>
    <xf numFmtId="0" fontId="18" fillId="0" borderId="0" xfId="0" applyFont="1" applyFill="1" applyBorder="1" applyAlignment="1" applyProtection="1">
      <alignment horizontal="right" vertical="top"/>
      <protection locked="0"/>
    </xf>
    <xf numFmtId="0" fontId="19" fillId="0" borderId="0" xfId="0" applyNumberFormat="1" applyFont="1" applyBorder="1" applyAlignment="1" applyProtection="1">
      <alignment horizontal="left" vertical="top"/>
      <protection locked="0"/>
    </xf>
    <xf numFmtId="1" fontId="18" fillId="0" borderId="0" xfId="0" applyNumberFormat="1" applyFont="1" applyBorder="1" applyAlignment="1" applyProtection="1">
      <alignment horizontal="right" vertical="top"/>
      <protection locked="0"/>
    </xf>
    <xf numFmtId="0" fontId="18" fillId="0" borderId="0" xfId="0" applyFont="1" applyFill="1" applyBorder="1" applyAlignment="1" applyProtection="1">
      <alignment horizontal="right" vertical="top" wrapText="1"/>
      <protection locked="0"/>
    </xf>
    <xf numFmtId="0" fontId="18" fillId="0" borderId="0" xfId="0" applyFont="1" applyFill="1" applyBorder="1" applyAlignment="1" applyProtection="1">
      <alignment horizontal="left" vertical="top" wrapText="1"/>
      <protection/>
    </xf>
    <xf numFmtId="0" fontId="18" fillId="0" borderId="0" xfId="0" applyNumberFormat="1" applyFont="1" applyBorder="1" applyAlignment="1" applyProtection="1">
      <alignment horizontal="right" vertical="top" wrapText="1"/>
      <protection locked="0"/>
    </xf>
    <xf numFmtId="0" fontId="19" fillId="0" borderId="0" xfId="0" applyNumberFormat="1" applyFont="1" applyBorder="1" applyAlignment="1" applyProtection="1">
      <alignment horizontal="left" vertical="top" wrapText="1"/>
      <protection locked="0"/>
    </xf>
    <xf numFmtId="0" fontId="18" fillId="0" borderId="0" xfId="0" applyNumberFormat="1" applyFont="1" applyBorder="1" applyAlignment="1" applyProtection="1">
      <alignment horizontal="left" vertical="top" wrapText="1"/>
      <protection locked="0"/>
    </xf>
    <xf numFmtId="1" fontId="18" fillId="0" borderId="0" xfId="0" applyNumberFormat="1" applyFont="1" applyBorder="1" applyAlignment="1" applyProtection="1">
      <alignment horizontal="right" vertical="top" wrapText="1" indent="15"/>
      <protection locked="0"/>
    </xf>
    <xf numFmtId="3" fontId="18" fillId="0" borderId="0" xfId="0" applyNumberFormat="1" applyFont="1" applyBorder="1" applyAlignment="1" applyProtection="1">
      <alignment horizontal="right" vertical="top" wrapText="1"/>
      <protection locked="0"/>
    </xf>
    <xf numFmtId="3" fontId="23" fillId="34" borderId="0" xfId="0" applyNumberFormat="1" applyFont="1" applyFill="1" applyBorder="1" applyAlignment="1">
      <alignment horizontal="right" vertical="top"/>
    </xf>
    <xf numFmtId="0" fontId="16" fillId="0" borderId="0" xfId="0" applyFont="1" applyFill="1" applyAlignment="1">
      <alignment vertical="top" wrapText="1"/>
    </xf>
    <xf numFmtId="0" fontId="16" fillId="33" borderId="0" xfId="0" applyNumberFormat="1" applyFont="1" applyFill="1" applyAlignment="1">
      <alignment vertical="top" wrapText="1"/>
    </xf>
    <xf numFmtId="0" fontId="12" fillId="33" borderId="0" xfId="0" applyNumberFormat="1" applyFont="1" applyFill="1" applyAlignment="1">
      <alignment vertical="top" wrapText="1"/>
    </xf>
    <xf numFmtId="3" fontId="28" fillId="0" borderId="0" xfId="0" applyNumberFormat="1" applyFont="1" applyBorder="1" applyAlignment="1" applyProtection="1">
      <alignment horizontal="right" vertical="top"/>
      <protection locked="0"/>
    </xf>
    <xf numFmtId="0" fontId="4" fillId="36" borderId="0" xfId="0" applyFont="1" applyFill="1" applyAlignment="1">
      <alignment/>
    </xf>
    <xf numFmtId="0" fontId="5" fillId="36" borderId="0" xfId="0" applyFont="1" applyFill="1" applyAlignment="1">
      <alignment horizontal="center"/>
    </xf>
    <xf numFmtId="0" fontId="10" fillId="34" borderId="0" xfId="0" applyFont="1" applyFill="1" applyBorder="1" applyAlignment="1" applyProtection="1">
      <alignment horizontal="center" vertical="center"/>
      <protection/>
    </xf>
    <xf numFmtId="0" fontId="19" fillId="0" borderId="0" xfId="0" applyNumberFormat="1" applyFont="1" applyBorder="1" applyAlignment="1" applyProtection="1">
      <alignment horizontal="center" vertical="center" wrapText="1"/>
      <protection locked="0"/>
    </xf>
    <xf numFmtId="0" fontId="26" fillId="0" borderId="0" xfId="57" applyFont="1" applyFill="1" applyBorder="1" applyAlignment="1" applyProtection="1">
      <alignment horizontal="left" vertical="top"/>
      <protection locked="0"/>
    </xf>
    <xf numFmtId="0" fontId="18" fillId="0" borderId="0" xfId="57" applyFont="1" applyFill="1" applyBorder="1" applyAlignment="1" applyProtection="1">
      <alignment horizontal="left" vertical="top"/>
      <protection locked="0"/>
    </xf>
    <xf numFmtId="0" fontId="18" fillId="0" borderId="0" xfId="57" applyFont="1" applyFill="1" applyBorder="1" applyAlignment="1" applyProtection="1">
      <alignment horizontal="left" vertical="top"/>
      <protection/>
    </xf>
    <xf numFmtId="0" fontId="18" fillId="0" borderId="0" xfId="57" applyNumberFormat="1" applyFont="1" applyFill="1" applyBorder="1" applyAlignment="1" applyProtection="1">
      <alignment horizontal="left" vertical="top"/>
      <protection locked="0"/>
    </xf>
    <xf numFmtId="0" fontId="18" fillId="0" borderId="0" xfId="57" applyFont="1" applyFill="1" applyBorder="1" applyAlignment="1" applyProtection="1">
      <alignment horizontal="right" vertical="top"/>
      <protection locked="0"/>
    </xf>
    <xf numFmtId="0" fontId="18" fillId="0" borderId="0" xfId="0" applyNumberFormat="1" applyFont="1" applyFill="1" applyBorder="1" applyAlignment="1" applyProtection="1">
      <alignment horizontal="left" vertical="top"/>
      <protection locked="0"/>
    </xf>
    <xf numFmtId="0" fontId="22" fillId="34" borderId="0" xfId="0" applyFont="1" applyFill="1" applyBorder="1" applyAlignment="1" applyProtection="1">
      <alignment horizontal="left" vertical="center"/>
      <protection/>
    </xf>
    <xf numFmtId="0" fontId="23" fillId="34" borderId="0" xfId="0" applyFont="1" applyFill="1" applyBorder="1" applyAlignment="1" applyProtection="1">
      <alignment horizontal="left" vertical="center" wrapText="1"/>
      <protection locked="0"/>
    </xf>
    <xf numFmtId="0" fontId="61" fillId="33" borderId="0" xfId="0" applyFont="1" applyFill="1" applyAlignment="1">
      <alignment horizontal="left" vertical="center"/>
    </xf>
    <xf numFmtId="0" fontId="61" fillId="37" borderId="0" xfId="0" applyFont="1" applyFill="1" applyAlignment="1">
      <alignment horizontal="left" vertical="center"/>
    </xf>
    <xf numFmtId="0" fontId="61" fillId="36" borderId="0" xfId="0" applyFont="1" applyFill="1" applyAlignment="1">
      <alignment horizontal="left" vertical="center"/>
    </xf>
    <xf numFmtId="0" fontId="61" fillId="37" borderId="0" xfId="0" applyFont="1" applyFill="1" applyAlignment="1">
      <alignment horizontal="left"/>
    </xf>
    <xf numFmtId="0" fontId="27" fillId="34" borderId="0" xfId="0" applyFont="1" applyFill="1" applyBorder="1" applyAlignment="1">
      <alignment horizontal="left" vertical="top"/>
    </xf>
    <xf numFmtId="0" fontId="27" fillId="34" borderId="0" xfId="0" applyFont="1" applyFill="1" applyBorder="1" applyAlignment="1">
      <alignment vertical="top"/>
    </xf>
    <xf numFmtId="0" fontId="11" fillId="34" borderId="0" xfId="0" applyFont="1" applyFill="1" applyBorder="1" applyAlignment="1">
      <alignment vertical="center"/>
    </xf>
    <xf numFmtId="0" fontId="4" fillId="33" borderId="0" xfId="0" applyFont="1" applyFill="1" applyBorder="1" applyAlignment="1">
      <alignment horizontal="center"/>
    </xf>
    <xf numFmtId="0" fontId="4" fillId="33" borderId="0" xfId="0" applyFont="1" applyFill="1" applyBorder="1" applyAlignment="1">
      <alignment/>
    </xf>
    <xf numFmtId="0" fontId="4" fillId="36" borderId="0" xfId="0" applyFont="1" applyFill="1" applyBorder="1" applyAlignment="1">
      <alignment/>
    </xf>
    <xf numFmtId="0" fontId="8" fillId="33" borderId="0" xfId="0" applyFont="1" applyFill="1" applyBorder="1" applyAlignment="1">
      <alignment/>
    </xf>
    <xf numFmtId="0" fontId="61" fillId="33" borderId="0" xfId="0" applyFont="1" applyFill="1" applyBorder="1" applyAlignment="1">
      <alignment horizontal="left" vertical="top"/>
    </xf>
    <xf numFmtId="14" fontId="4" fillId="33" borderId="0" xfId="0" applyNumberFormat="1" applyFont="1" applyFill="1" applyBorder="1" applyAlignment="1">
      <alignment/>
    </xf>
    <xf numFmtId="0" fontId="61" fillId="36" borderId="0" xfId="0" applyFont="1" applyFill="1" applyBorder="1" applyAlignment="1">
      <alignment horizontal="center"/>
    </xf>
    <xf numFmtId="0" fontId="5" fillId="36" borderId="0" xfId="0" applyFont="1" applyFill="1" applyBorder="1" applyAlignment="1">
      <alignment horizontal="center"/>
    </xf>
    <xf numFmtId="0" fontId="4" fillId="35" borderId="0" xfId="0" applyFont="1" applyFill="1" applyBorder="1" applyAlignment="1">
      <alignment/>
    </xf>
    <xf numFmtId="0" fontId="18" fillId="0" borderId="0" xfId="0" applyNumberFormat="1" applyFont="1" applyBorder="1" applyAlignment="1" applyProtection="1">
      <alignment horizontal="left" vertical="top"/>
      <protection/>
    </xf>
    <xf numFmtId="1" fontId="18" fillId="0" borderId="0" xfId="0" applyNumberFormat="1" applyFont="1" applyBorder="1" applyAlignment="1" applyProtection="1">
      <alignment horizontal="left" vertical="top"/>
      <protection locked="0"/>
    </xf>
    <xf numFmtId="0" fontId="18" fillId="0" borderId="0" xfId="57" applyNumberFormat="1" applyFont="1" applyFill="1" applyBorder="1" applyAlignment="1" applyProtection="1">
      <alignment horizontal="left" vertical="top"/>
      <protection/>
    </xf>
    <xf numFmtId="0" fontId="18" fillId="0" borderId="0" xfId="0" applyNumberFormat="1" applyFont="1" applyFill="1" applyBorder="1" applyAlignment="1" applyProtection="1">
      <alignment horizontal="left" vertical="top"/>
      <protection/>
    </xf>
    <xf numFmtId="0" fontId="71" fillId="36" borderId="0" xfId="0" applyFont="1" applyFill="1" applyAlignment="1">
      <alignment horizontal="left"/>
    </xf>
    <xf numFmtId="0" fontId="61" fillId="36" borderId="0" xfId="0" applyFont="1" applyFill="1" applyAlignment="1">
      <alignment horizontal="left"/>
    </xf>
    <xf numFmtId="3" fontId="72" fillId="33" borderId="0" xfId="0" applyNumberFormat="1" applyFont="1" applyFill="1" applyAlignment="1" applyProtection="1">
      <alignment horizontal="right"/>
      <protection locked="0"/>
    </xf>
    <xf numFmtId="4" fontId="18" fillId="0" borderId="0" xfId="58" applyNumberFormat="1" applyFont="1" applyAlignment="1">
      <alignment vertical="top"/>
      <protection/>
    </xf>
    <xf numFmtId="0" fontId="29" fillId="0" borderId="12" xfId="0" applyFont="1" applyBorder="1" applyAlignment="1">
      <alignment vertical="center" wrapText="1"/>
    </xf>
    <xf numFmtId="185" fontId="0" fillId="0" borderId="0" xfId="53" applyFont="1" applyAlignment="1">
      <alignment/>
    </xf>
    <xf numFmtId="213" fontId="29" fillId="0" borderId="12" xfId="53" applyNumberFormat="1" applyFont="1" applyBorder="1" applyAlignment="1">
      <alignment vertical="center" wrapText="1"/>
    </xf>
    <xf numFmtId="213" fontId="30" fillId="0" borderId="0" xfId="53" applyNumberFormat="1" applyFont="1" applyAlignment="1">
      <alignment vertical="center" wrapText="1"/>
    </xf>
    <xf numFmtId="213" fontId="30" fillId="0" borderId="13" xfId="53" applyNumberFormat="1" applyFont="1" applyBorder="1" applyAlignment="1">
      <alignment vertical="center" wrapText="1"/>
    </xf>
    <xf numFmtId="213" fontId="29" fillId="0" borderId="0" xfId="53" applyNumberFormat="1" applyFont="1" applyAlignment="1">
      <alignment vertical="center" wrapText="1"/>
    </xf>
    <xf numFmtId="0" fontId="29" fillId="36" borderId="12" xfId="0" applyFont="1" applyFill="1" applyBorder="1" applyAlignment="1">
      <alignment vertical="center" wrapText="1"/>
    </xf>
    <xf numFmtId="4" fontId="18" fillId="0" borderId="0" xfId="0" applyNumberFormat="1" applyFont="1" applyAlignment="1">
      <alignment vertical="top"/>
    </xf>
    <xf numFmtId="1" fontId="18" fillId="0" borderId="0" xfId="0" applyNumberFormat="1" applyFont="1" applyFill="1" applyBorder="1" applyAlignment="1" applyProtection="1">
      <alignment horizontal="left" vertical="top"/>
      <protection locked="0"/>
    </xf>
    <xf numFmtId="0" fontId="18" fillId="0" borderId="0" xfId="58" applyNumberFormat="1" applyFont="1" applyBorder="1" applyAlignment="1" applyProtection="1">
      <alignment horizontal="left" vertical="top"/>
      <protection locked="0"/>
    </xf>
    <xf numFmtId="14" fontId="61" fillId="37" borderId="0" xfId="0" applyNumberFormat="1" applyFont="1" applyFill="1" applyAlignment="1">
      <alignment horizontal="left"/>
    </xf>
    <xf numFmtId="4" fontId="18" fillId="0" borderId="0" xfId="58" applyNumberFormat="1" applyFont="1" applyFill="1" applyAlignment="1">
      <alignment vertical="top"/>
      <protection/>
    </xf>
    <xf numFmtId="0" fontId="18" fillId="0" borderId="0" xfId="58" applyNumberFormat="1" applyFont="1" applyFill="1" applyBorder="1" applyAlignment="1" applyProtection="1">
      <alignment horizontal="left" vertical="top"/>
      <protection locked="0"/>
    </xf>
    <xf numFmtId="0" fontId="18" fillId="0" borderId="0" xfId="0" applyNumberFormat="1" applyFont="1" applyFill="1" applyBorder="1" applyAlignment="1" applyProtection="1">
      <alignment horizontal="left" vertical="center"/>
      <protection locked="0"/>
    </xf>
    <xf numFmtId="1" fontId="18" fillId="0" borderId="0" xfId="0" applyNumberFormat="1" applyFont="1" applyFill="1" applyBorder="1" applyAlignment="1" applyProtection="1">
      <alignment horizontal="right" vertical="top"/>
      <protection locked="0"/>
    </xf>
    <xf numFmtId="3" fontId="28" fillId="0" borderId="0" xfId="0" applyNumberFormat="1" applyFont="1" applyFill="1" applyBorder="1" applyAlignment="1" applyProtection="1">
      <alignment horizontal="right" vertical="top"/>
      <protection locked="0"/>
    </xf>
    <xf numFmtId="0" fontId="69" fillId="33" borderId="8" xfId="67" applyFont="1" applyFill="1" applyBorder="1" applyAlignment="1">
      <alignment horizontal="center" vertical="center"/>
    </xf>
    <xf numFmtId="0" fontId="0" fillId="0" borderId="8" xfId="0" applyBorder="1" applyAlignment="1">
      <alignment horizontal="center" vertical="center"/>
    </xf>
    <xf numFmtId="0" fontId="69" fillId="0" borderId="8" xfId="67" applyFont="1" applyFill="1" applyBorder="1" applyAlignment="1">
      <alignment horizontal="center" vertical="center"/>
    </xf>
    <xf numFmtId="185" fontId="26" fillId="37" borderId="14" xfId="53" applyFont="1" applyFill="1" applyBorder="1" applyAlignment="1">
      <alignment horizontal="center"/>
    </xf>
    <xf numFmtId="185" fontId="26" fillId="37" borderId="15" xfId="53" applyFont="1" applyFill="1" applyBorder="1" applyAlignment="1">
      <alignment horizontal="center"/>
    </xf>
    <xf numFmtId="185" fontId="10" fillId="34" borderId="0" xfId="53" applyFont="1" applyFill="1" applyBorder="1" applyAlignment="1" applyProtection="1">
      <alignment horizontal="center" vertical="top"/>
      <protection/>
    </xf>
    <xf numFmtId="216" fontId="28" fillId="0" borderId="0" xfId="0" applyNumberFormat="1" applyFont="1" applyBorder="1" applyAlignment="1" applyProtection="1">
      <alignment horizontal="right" vertical="top"/>
      <protection locked="0"/>
    </xf>
    <xf numFmtId="0" fontId="0" fillId="0" borderId="0" xfId="0" applyFill="1" applyAlignment="1">
      <alignment horizontal="left" vertical="top"/>
    </xf>
    <xf numFmtId="0" fontId="19" fillId="0" borderId="0" xfId="0" applyNumberFormat="1" applyFont="1" applyBorder="1" applyAlignment="1" applyProtection="1">
      <alignment horizontal="center" vertical="top"/>
      <protection locked="0"/>
    </xf>
    <xf numFmtId="0" fontId="4" fillId="0" borderId="0" xfId="0" applyFont="1" applyAlignment="1" applyProtection="1">
      <alignment horizontal="left"/>
      <protection locked="0"/>
    </xf>
    <xf numFmtId="0" fontId="73" fillId="0" borderId="0" xfId="0" applyFont="1" applyAlignment="1" applyProtection="1">
      <alignment horizontal="center" vertical="center" wrapText="1"/>
      <protection locked="0"/>
    </xf>
    <xf numFmtId="0" fontId="52" fillId="34" borderId="0" xfId="0" applyFont="1" applyFill="1" applyAlignment="1">
      <alignment horizontal="center" vertical="center"/>
    </xf>
    <xf numFmtId="0" fontId="61" fillId="37" borderId="0" xfId="0" applyFont="1" applyFill="1" applyAlignment="1">
      <alignment horizontal="left" vertical="center" wrapText="1"/>
    </xf>
    <xf numFmtId="0" fontId="4" fillId="0" borderId="0" xfId="0" applyFont="1" applyFill="1" applyBorder="1" applyAlignment="1" applyProtection="1">
      <alignment horizontal="left"/>
      <protection locked="0"/>
    </xf>
    <xf numFmtId="0" fontId="74" fillId="0" borderId="0" xfId="0" applyFont="1" applyFill="1" applyBorder="1" applyAlignment="1" applyProtection="1">
      <alignment horizontal="left"/>
      <protection locked="0"/>
    </xf>
    <xf numFmtId="0" fontId="75" fillId="0" borderId="0" xfId="0" applyFont="1" applyFill="1" applyAlignment="1" applyProtection="1">
      <alignment horizontal="center" vertical="center"/>
      <protection locked="0"/>
    </xf>
    <xf numFmtId="0" fontId="4" fillId="0" borderId="0" xfId="0" applyFont="1" applyFill="1" applyBorder="1" applyAlignment="1" applyProtection="1">
      <alignment/>
      <protection locked="0"/>
    </xf>
    <xf numFmtId="0" fontId="4" fillId="0" borderId="16" xfId="0" applyFont="1" applyFill="1" applyBorder="1" applyAlignment="1" applyProtection="1">
      <alignment horizontal="left"/>
      <protection locked="0"/>
    </xf>
    <xf numFmtId="0" fontId="4" fillId="0" borderId="17" xfId="0" applyFont="1" applyFill="1" applyBorder="1" applyAlignment="1" applyProtection="1">
      <alignment horizontal="left"/>
      <protection locked="0"/>
    </xf>
    <xf numFmtId="0" fontId="4" fillId="0" borderId="18"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17" fontId="4" fillId="0" borderId="19" xfId="0" applyNumberFormat="1" applyFont="1" applyFill="1" applyBorder="1" applyAlignment="1" applyProtection="1">
      <alignment horizontal="left"/>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ell"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Euro 2" xfId="48"/>
    <cellStyle name="Hyperlink" xfId="49"/>
    <cellStyle name="Followed Hyperlink" xfId="50"/>
    <cellStyle name="Incorrecto" xfId="51"/>
    <cellStyle name="Comma" xfId="52"/>
    <cellStyle name="Comma [0]" xfId="53"/>
    <cellStyle name="Currency" xfId="54"/>
    <cellStyle name="Currency [0]" xfId="55"/>
    <cellStyle name="Neutral" xfId="56"/>
    <cellStyle name="Normal 2" xfId="57"/>
    <cellStyle name="Normal 3" xfId="58"/>
    <cellStyle name="Normal 4" xfId="59"/>
    <cellStyle name="Normal 5"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47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838200</xdr:colOff>
      <xdr:row>3</xdr:row>
      <xdr:rowOff>0</xdr:rowOff>
    </xdr:from>
    <xdr:to>
      <xdr:col>3</xdr:col>
      <xdr:colOff>1200150</xdr:colOff>
      <xdr:row>20</xdr:row>
      <xdr:rowOff>0</xdr:rowOff>
    </xdr:to>
    <xdr:pic>
      <xdr:nvPicPr>
        <xdr:cNvPr id="1" name="Picture 1" descr="herwig4"/>
        <xdr:cNvPicPr preferRelativeResize="1">
          <a:picLocks noChangeAspect="1"/>
        </xdr:cNvPicPr>
      </xdr:nvPicPr>
      <xdr:blipFill>
        <a:blip r:embed="rId1"/>
        <a:stretch>
          <a:fillRect/>
        </a:stretch>
      </xdr:blipFill>
      <xdr:spPr>
        <a:xfrm>
          <a:off x="2552700" y="733425"/>
          <a:ext cx="3838575" cy="2781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F55"/>
  <sheetViews>
    <sheetView tabSelected="1" zoomScale="80" zoomScaleNormal="80" zoomScaleSheetLayoutView="100" zoomScalePageLayoutView="0" workbookViewId="0" topLeftCell="A1">
      <selection activeCell="F40" sqref="F40"/>
    </sheetView>
  </sheetViews>
  <sheetFormatPr defaultColWidth="9.140625" defaultRowHeight="12.75"/>
  <cols>
    <col min="1" max="1" width="25.7109375" style="58" customWidth="1"/>
    <col min="2" max="2" width="22.140625" style="58" customWidth="1"/>
    <col min="3" max="3" width="30.00390625" style="58" bestFit="1" customWidth="1"/>
    <col min="4" max="4" width="36.421875" style="58" customWidth="1"/>
    <col min="5" max="6" width="25.7109375" style="121" customWidth="1"/>
    <col min="7" max="16384" width="9.140625" style="58" customWidth="1"/>
  </cols>
  <sheetData>
    <row r="1" spans="1:6" s="57" customFormat="1" ht="12.75" customHeight="1">
      <c r="A1" s="52"/>
      <c r="B1" s="52"/>
      <c r="C1" s="52"/>
      <c r="D1" s="52"/>
      <c r="E1" s="112"/>
      <c r="F1" s="112"/>
    </row>
    <row r="2" spans="1:6" s="57" customFormat="1" ht="32.25">
      <c r="A2" s="52" t="s">
        <v>51</v>
      </c>
      <c r="B2" s="52"/>
      <c r="C2" s="52"/>
      <c r="D2" s="52"/>
      <c r="E2" s="112"/>
      <c r="F2" s="112"/>
    </row>
    <row r="3" spans="1:6" s="57" customFormat="1" ht="12.75" customHeight="1">
      <c r="A3" s="52"/>
      <c r="B3" s="52"/>
      <c r="C3" s="52"/>
      <c r="D3" s="52"/>
      <c r="E3" s="112"/>
      <c r="F3" s="112"/>
    </row>
    <row r="4" spans="1:6" ht="12.75">
      <c r="A4" s="1"/>
      <c r="B4" s="4"/>
      <c r="C4" s="4"/>
      <c r="D4" s="4"/>
      <c r="E4" s="113"/>
      <c r="F4" s="113"/>
    </row>
    <row r="5" spans="1:6" ht="12.75">
      <c r="A5" s="1"/>
      <c r="B5" s="94"/>
      <c r="C5" s="1"/>
      <c r="D5" s="1"/>
      <c r="E5" s="114"/>
      <c r="F5" s="115"/>
    </row>
    <row r="6" spans="1:6" s="59" customFormat="1" ht="12.75">
      <c r="A6" s="54"/>
      <c r="B6" s="54"/>
      <c r="C6" s="54"/>
      <c r="D6" s="54"/>
      <c r="E6" s="116"/>
      <c r="F6" s="116"/>
    </row>
    <row r="7" spans="1:6" ht="15">
      <c r="A7" s="1"/>
      <c r="B7" s="1"/>
      <c r="C7" s="1"/>
      <c r="D7" s="1"/>
      <c r="E7" s="117" t="s">
        <v>1681</v>
      </c>
      <c r="F7" s="115"/>
    </row>
    <row r="8" spans="1:6" ht="12.75">
      <c r="A8" s="1"/>
      <c r="B8" s="1"/>
      <c r="C8" s="1"/>
      <c r="D8" s="1"/>
      <c r="E8" s="118"/>
      <c r="F8" s="118"/>
    </row>
    <row r="9" spans="1:6" ht="12.75">
      <c r="A9" s="1"/>
      <c r="B9" s="1"/>
      <c r="C9" s="1"/>
      <c r="D9" s="1"/>
      <c r="E9" s="114"/>
      <c r="F9" s="114"/>
    </row>
    <row r="10" spans="1:6" ht="12.75">
      <c r="A10" s="1"/>
      <c r="B10" s="1"/>
      <c r="C10" s="1"/>
      <c r="D10" s="1"/>
      <c r="E10" s="114"/>
      <c r="F10" s="114"/>
    </row>
    <row r="11" spans="1:6" ht="12.75">
      <c r="A11" s="1"/>
      <c r="B11" s="1"/>
      <c r="C11" s="1"/>
      <c r="D11" s="1"/>
      <c r="E11" s="114"/>
      <c r="F11" s="114"/>
    </row>
    <row r="12" spans="1:6" ht="12.75">
      <c r="A12" s="1"/>
      <c r="B12" s="1"/>
      <c r="C12" s="1"/>
      <c r="D12" s="1"/>
      <c r="E12" s="114"/>
      <c r="F12" s="114"/>
    </row>
    <row r="13" spans="1:6" ht="12.75">
      <c r="A13" s="1"/>
      <c r="B13" s="1"/>
      <c r="C13" s="1"/>
      <c r="D13" s="1"/>
      <c r="E13" s="114"/>
      <c r="F13" s="114"/>
    </row>
    <row r="14" spans="1:6" ht="12.75">
      <c r="A14" s="1"/>
      <c r="B14" s="1"/>
      <c r="C14" s="1"/>
      <c r="D14" s="1"/>
      <c r="E14" s="114"/>
      <c r="F14" s="114"/>
    </row>
    <row r="15" spans="1:6" ht="12.75">
      <c r="A15" s="1"/>
      <c r="B15" s="1"/>
      <c r="C15" s="1"/>
      <c r="D15" s="1"/>
      <c r="E15" s="114"/>
      <c r="F15" s="114"/>
    </row>
    <row r="16" spans="1:6" ht="12.75">
      <c r="A16" s="1"/>
      <c r="B16" s="1"/>
      <c r="C16" s="1"/>
      <c r="D16" s="1"/>
      <c r="E16" s="114"/>
      <c r="F16" s="114"/>
    </row>
    <row r="17" spans="1:6" ht="12.75">
      <c r="A17" s="1"/>
      <c r="B17" s="1"/>
      <c r="C17" s="1"/>
      <c r="D17" s="1"/>
      <c r="E17" s="114"/>
      <c r="F17" s="114"/>
    </row>
    <row r="18" spans="1:6" ht="12.75">
      <c r="A18" s="1"/>
      <c r="B18" s="1"/>
      <c r="C18" s="1"/>
      <c r="D18" s="1"/>
      <c r="E18" s="114"/>
      <c r="F18" s="114"/>
    </row>
    <row r="19" spans="1:6" ht="12.75">
      <c r="A19" s="1"/>
      <c r="B19" s="1"/>
      <c r="C19" s="1"/>
      <c r="D19" s="1"/>
      <c r="E19" s="114"/>
      <c r="F19" s="114"/>
    </row>
    <row r="20" spans="1:6" ht="12.75">
      <c r="A20" s="1"/>
      <c r="B20" s="1"/>
      <c r="C20" s="1"/>
      <c r="D20" s="1"/>
      <c r="E20" s="114"/>
      <c r="F20" s="114"/>
    </row>
    <row r="21" spans="1:6" ht="12.75" customHeight="1">
      <c r="A21" s="1"/>
      <c r="B21" s="94"/>
      <c r="C21" s="108" t="s">
        <v>202</v>
      </c>
      <c r="D21" s="109" t="s">
        <v>512</v>
      </c>
      <c r="E21" s="119"/>
      <c r="F21" s="119"/>
    </row>
    <row r="22" spans="1:6" ht="15">
      <c r="A22" s="1"/>
      <c r="B22" s="94"/>
      <c r="C22" s="108"/>
      <c r="D22" s="126"/>
      <c r="E22" s="119"/>
      <c r="F22" s="119"/>
    </row>
    <row r="23" spans="1:6" ht="15">
      <c r="A23" s="1"/>
      <c r="B23" s="94"/>
      <c r="C23" s="108" t="s">
        <v>203</v>
      </c>
      <c r="D23" s="109" t="s">
        <v>1673</v>
      </c>
      <c r="E23" s="119"/>
      <c r="F23" s="119"/>
    </row>
    <row r="24" spans="1:6" ht="15">
      <c r="A24" s="1"/>
      <c r="B24" s="94"/>
      <c r="C24" s="108"/>
      <c r="D24" s="109" t="s">
        <v>1676</v>
      </c>
      <c r="E24" s="119"/>
      <c r="F24" s="119"/>
    </row>
    <row r="25" spans="1:6" ht="15">
      <c r="A25" s="1"/>
      <c r="B25" s="94"/>
      <c r="C25" s="108"/>
      <c r="D25" s="109" t="s">
        <v>1677</v>
      </c>
      <c r="E25" s="119"/>
      <c r="F25" s="119"/>
    </row>
    <row r="26" spans="1:6" ht="15">
      <c r="A26" s="1"/>
      <c r="B26" s="94"/>
      <c r="C26" s="108"/>
      <c r="D26" s="109" t="s">
        <v>1678</v>
      </c>
      <c r="E26" s="119"/>
      <c r="F26" s="119"/>
    </row>
    <row r="27" spans="1:6" ht="15">
      <c r="A27" s="1"/>
      <c r="B27" s="94"/>
      <c r="C27" s="108"/>
      <c r="D27" s="127"/>
      <c r="E27" s="119"/>
      <c r="F27" s="119"/>
    </row>
    <row r="28" spans="1:6" ht="15">
      <c r="A28" s="1"/>
      <c r="B28" s="94"/>
      <c r="C28" s="108" t="s">
        <v>204</v>
      </c>
      <c r="D28" s="140">
        <v>43812</v>
      </c>
      <c r="E28" s="119"/>
      <c r="F28" s="119"/>
    </row>
    <row r="29" spans="1:6" ht="12.75">
      <c r="A29" s="1"/>
      <c r="B29" s="1"/>
      <c r="C29" s="95"/>
      <c r="D29" s="95"/>
      <c r="E29" s="120"/>
      <c r="F29" s="120"/>
    </row>
    <row r="30" spans="1:6" ht="18" thickBot="1">
      <c r="A30" s="1"/>
      <c r="B30" s="94"/>
      <c r="C30" s="148" t="s">
        <v>198</v>
      </c>
      <c r="D30" s="148"/>
      <c r="E30" s="115"/>
      <c r="F30" s="115"/>
    </row>
    <row r="31" spans="1:6" ht="15.75" thickTop="1">
      <c r="A31" s="1"/>
      <c r="B31" s="94"/>
      <c r="C31" s="106" t="s">
        <v>66</v>
      </c>
      <c r="D31" s="107" t="s">
        <v>1674</v>
      </c>
      <c r="E31" s="115"/>
      <c r="F31" s="115"/>
    </row>
    <row r="32" spans="1:6" ht="15">
      <c r="A32" s="1"/>
      <c r="B32" s="94"/>
      <c r="C32" s="106"/>
      <c r="D32" s="106"/>
      <c r="E32" s="115"/>
      <c r="F32" s="115"/>
    </row>
    <row r="33" spans="1:6" ht="15">
      <c r="A33" s="1"/>
      <c r="B33" s="94"/>
      <c r="C33" s="106" t="s">
        <v>44</v>
      </c>
      <c r="D33" s="158" t="s">
        <v>513</v>
      </c>
      <c r="E33" s="115"/>
      <c r="F33" s="115"/>
    </row>
    <row r="34" spans="1:6" ht="15">
      <c r="A34" s="1"/>
      <c r="B34" s="94"/>
      <c r="C34" s="106"/>
      <c r="D34" s="158"/>
      <c r="E34" s="115"/>
      <c r="F34" s="115"/>
    </row>
    <row r="35" spans="1:6" ht="15">
      <c r="A35" s="1"/>
      <c r="B35" s="94"/>
      <c r="C35" s="106"/>
      <c r="D35" s="106"/>
      <c r="E35" s="115"/>
      <c r="F35" s="115"/>
    </row>
    <row r="36" spans="1:6" ht="15">
      <c r="A36" s="1"/>
      <c r="B36" s="94"/>
      <c r="C36" s="106" t="s">
        <v>43</v>
      </c>
      <c r="D36" s="107" t="s">
        <v>294</v>
      </c>
      <c r="E36" s="115"/>
      <c r="F36" s="115"/>
    </row>
    <row r="37" spans="1:6" ht="15">
      <c r="A37" s="1"/>
      <c r="B37" s="94"/>
      <c r="C37" s="106"/>
      <c r="D37" s="106"/>
      <c r="E37" s="115"/>
      <c r="F37" s="115"/>
    </row>
    <row r="38" spans="1:6" ht="15">
      <c r="A38" s="1"/>
      <c r="B38" s="94"/>
      <c r="C38" s="106" t="s">
        <v>199</v>
      </c>
      <c r="D38" s="107" t="s">
        <v>1674</v>
      </c>
      <c r="E38" s="115"/>
      <c r="F38" s="115"/>
    </row>
    <row r="39" spans="1:6" ht="15">
      <c r="A39" s="1"/>
      <c r="B39" s="94"/>
      <c r="C39" s="106"/>
      <c r="D39" s="106"/>
      <c r="E39" s="114"/>
      <c r="F39" s="114"/>
    </row>
    <row r="40" spans="1:6" ht="15">
      <c r="A40" s="1"/>
      <c r="B40" s="94"/>
      <c r="C40" s="106" t="s">
        <v>42</v>
      </c>
      <c r="D40" s="107" t="s">
        <v>1682</v>
      </c>
      <c r="E40" s="114"/>
      <c r="F40" s="114"/>
    </row>
    <row r="41" spans="1:6" ht="15">
      <c r="A41" s="114"/>
      <c r="B41" s="115"/>
      <c r="C41" s="106"/>
      <c r="D41" s="106"/>
      <c r="E41" s="114"/>
      <c r="F41" s="114"/>
    </row>
    <row r="42" spans="1:6" ht="15">
      <c r="A42" s="114"/>
      <c r="B42" s="115"/>
      <c r="C42" s="106" t="s">
        <v>180</v>
      </c>
      <c r="D42" s="107">
        <v>2014</v>
      </c>
      <c r="E42" s="114"/>
      <c r="F42" s="114"/>
    </row>
    <row r="43" spans="1:6" ht="15">
      <c r="A43" s="114"/>
      <c r="B43" s="115"/>
      <c r="C43" s="106"/>
      <c r="D43" s="106"/>
      <c r="E43" s="114"/>
      <c r="F43" s="114"/>
    </row>
    <row r="44" spans="1:6" ht="15">
      <c r="A44" s="1"/>
      <c r="B44" s="94"/>
      <c r="C44" s="106" t="s">
        <v>181</v>
      </c>
      <c r="D44" s="107" t="s">
        <v>1679</v>
      </c>
      <c r="E44" s="114"/>
      <c r="F44" s="114"/>
    </row>
    <row r="45" spans="1:6" ht="15">
      <c r="A45" s="1"/>
      <c r="B45" s="94"/>
      <c r="C45" s="106"/>
      <c r="D45" s="108"/>
      <c r="E45" s="114"/>
      <c r="F45" s="114"/>
    </row>
    <row r="46" spans="1:6" ht="18" thickBot="1">
      <c r="A46" s="1"/>
      <c r="B46" s="94"/>
      <c r="C46" s="146" t="s">
        <v>200</v>
      </c>
      <c r="D46" s="147"/>
      <c r="E46" s="114"/>
      <c r="F46" s="114"/>
    </row>
    <row r="47" spans="1:6" ht="15.75" thickTop="1">
      <c r="A47" s="1"/>
      <c r="B47" s="94"/>
      <c r="C47" s="106" t="s">
        <v>199</v>
      </c>
      <c r="D47" s="107" t="s">
        <v>1683</v>
      </c>
      <c r="E47" s="114"/>
      <c r="F47" s="114"/>
    </row>
    <row r="48" spans="1:6" ht="15">
      <c r="A48" s="1"/>
      <c r="B48" s="94"/>
      <c r="C48" s="108"/>
      <c r="D48" s="108"/>
      <c r="E48" s="114"/>
      <c r="F48" s="114"/>
    </row>
    <row r="49" spans="1:6" ht="15">
      <c r="A49" s="1"/>
      <c r="B49" s="94"/>
      <c r="C49" s="106" t="s">
        <v>181</v>
      </c>
      <c r="D49" s="107" t="s">
        <v>1679</v>
      </c>
      <c r="E49" s="114"/>
      <c r="F49" s="114"/>
    </row>
    <row r="50" spans="1:6" ht="15">
      <c r="A50" s="1"/>
      <c r="B50" s="94"/>
      <c r="C50" s="108"/>
      <c r="D50" s="108"/>
      <c r="E50" s="114"/>
      <c r="F50" s="114"/>
    </row>
    <row r="51" spans="1:6" ht="15">
      <c r="A51" s="94"/>
      <c r="B51" s="94"/>
      <c r="C51" s="106" t="s">
        <v>262</v>
      </c>
      <c r="D51" s="107">
        <v>2014</v>
      </c>
      <c r="E51" s="115"/>
      <c r="F51" s="115"/>
    </row>
    <row r="52" spans="1:6" ht="12.75">
      <c r="A52" s="94"/>
      <c r="B52" s="94"/>
      <c r="C52" s="94"/>
      <c r="D52" s="94"/>
      <c r="E52" s="115"/>
      <c r="F52" s="115"/>
    </row>
    <row r="53" spans="1:6" ht="15">
      <c r="A53" s="94"/>
      <c r="B53" s="94"/>
      <c r="C53" s="106" t="s">
        <v>182</v>
      </c>
      <c r="D53" s="158" t="s">
        <v>1680</v>
      </c>
      <c r="E53" s="115"/>
      <c r="F53" s="115"/>
    </row>
    <row r="54" spans="1:6" ht="15">
      <c r="A54" s="94"/>
      <c r="B54" s="94"/>
      <c r="C54" s="106"/>
      <c r="D54" s="158"/>
      <c r="E54" s="115"/>
      <c r="F54" s="115"/>
    </row>
    <row r="55" spans="1:6" ht="12.75">
      <c r="A55" s="94"/>
      <c r="B55" s="94"/>
      <c r="C55" s="94"/>
      <c r="D55" s="94"/>
      <c r="E55" s="115"/>
      <c r="F55" s="115"/>
    </row>
  </sheetData>
  <sheetProtection/>
  <mergeCells count="4">
    <mergeCell ref="C46:D46"/>
    <mergeCell ref="C30:D30"/>
    <mergeCell ref="D33:D34"/>
    <mergeCell ref="D53:D54"/>
  </mergeCells>
  <printOptions/>
  <pageMargins left="0.7874015748031497" right="0.1968503937007874" top="0.1968503937007874" bottom="0.5905511811023623" header="0.5118110236220472" footer="0.5118110236220472"/>
  <pageSetup horizontalDpi="600" verticalDpi="600" orientation="landscape" paperSize="9" r:id="rId2"/>
  <headerFooter alignWithMargins="0">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1:G209"/>
  <sheetViews>
    <sheetView zoomScalePageLayoutView="0" workbookViewId="0" topLeftCell="A1">
      <pane ySplit="1" topLeftCell="A2" activePane="bottomLeft" state="frozen"/>
      <selection pane="topLeft" activeCell="A1" sqref="A1"/>
      <selection pane="bottomLeft" activeCell="B1" sqref="B1:B3"/>
    </sheetView>
  </sheetViews>
  <sheetFormatPr defaultColWidth="11.421875" defaultRowHeight="12.75"/>
  <cols>
    <col min="1" max="1" width="11.421875" style="131" customWidth="1"/>
    <col min="2" max="2" width="15.8515625" style="131" bestFit="1" customWidth="1"/>
    <col min="3" max="3" width="20.00390625" style="131" bestFit="1" customWidth="1"/>
    <col min="4" max="4" width="19.421875" style="131" customWidth="1"/>
    <col min="5" max="6" width="21.28125" style="131" bestFit="1" customWidth="1"/>
    <col min="7" max="7" width="23.00390625" style="131" bestFit="1" customWidth="1"/>
    <col min="8" max="16384" width="11.421875" style="131" customWidth="1"/>
  </cols>
  <sheetData>
    <row r="1" spans="1:7" ht="12.75">
      <c r="A1" s="151" t="s">
        <v>78</v>
      </c>
      <c r="B1" s="151" t="s">
        <v>191</v>
      </c>
      <c r="C1" s="151" t="s">
        <v>192</v>
      </c>
      <c r="D1" s="151" t="s">
        <v>193</v>
      </c>
      <c r="E1" s="151" t="s">
        <v>194</v>
      </c>
      <c r="F1" s="151" t="s">
        <v>47</v>
      </c>
      <c r="G1" s="151" t="s">
        <v>41</v>
      </c>
    </row>
    <row r="2" spans="1:7" ht="12.75">
      <c r="A2" s="151"/>
      <c r="B2" s="151"/>
      <c r="C2" s="151"/>
      <c r="D2" s="151"/>
      <c r="E2" s="151"/>
      <c r="F2" s="151"/>
      <c r="G2" s="151"/>
    </row>
    <row r="3" spans="1:7" ht="12.75">
      <c r="A3" s="151"/>
      <c r="B3" s="151"/>
      <c r="C3" s="151"/>
      <c r="D3" s="151"/>
      <c r="E3" s="151"/>
      <c r="F3" s="151"/>
      <c r="G3" s="151"/>
    </row>
    <row r="4" spans="1:7" ht="15" customHeight="1">
      <c r="A4" s="149" t="s">
        <v>197</v>
      </c>
      <c r="B4" s="149"/>
      <c r="C4" s="149"/>
      <c r="D4" s="149"/>
      <c r="E4" s="149"/>
      <c r="F4" s="149"/>
      <c r="G4" s="150"/>
    </row>
    <row r="5" spans="1:7" ht="15.75">
      <c r="A5" s="136" t="s">
        <v>267</v>
      </c>
      <c r="B5" s="132">
        <v>33159</v>
      </c>
      <c r="C5" s="132">
        <v>27938603.6</v>
      </c>
      <c r="D5" s="132">
        <v>1</v>
      </c>
      <c r="E5" s="132">
        <v>0</v>
      </c>
      <c r="F5" s="132">
        <v>1</v>
      </c>
      <c r="G5" s="132">
        <v>1</v>
      </c>
    </row>
    <row r="6" spans="1:7" ht="15.75">
      <c r="A6" s="136" t="s">
        <v>268</v>
      </c>
      <c r="B6" s="132">
        <v>22380</v>
      </c>
      <c r="C6" s="132">
        <v>20541213.8</v>
      </c>
      <c r="D6" s="132">
        <v>1</v>
      </c>
      <c r="E6" s="132">
        <v>0</v>
      </c>
      <c r="F6" s="132">
        <v>1</v>
      </c>
      <c r="G6" s="132">
        <v>1</v>
      </c>
    </row>
    <row r="7" spans="1:7" ht="15.75">
      <c r="A7" s="136" t="s">
        <v>107</v>
      </c>
      <c r="B7" s="132">
        <v>1149</v>
      </c>
      <c r="C7" s="132">
        <v>1087382.45</v>
      </c>
      <c r="D7" s="132">
        <v>106000000</v>
      </c>
      <c r="E7" s="132">
        <v>410000000</v>
      </c>
      <c r="F7" s="132">
        <v>209205</v>
      </c>
      <c r="G7" s="132">
        <v>5020000000</v>
      </c>
    </row>
    <row r="8" spans="1:7" ht="15.75">
      <c r="A8" s="130" t="s">
        <v>314</v>
      </c>
      <c r="B8" s="132">
        <v>9052</v>
      </c>
      <c r="C8" s="132">
        <v>5943680.26</v>
      </c>
      <c r="D8" s="132">
        <v>87000000</v>
      </c>
      <c r="E8" s="132">
        <v>113000000</v>
      </c>
      <c r="F8" s="132">
        <v>90</v>
      </c>
      <c r="G8" s="132">
        <v>990000000</v>
      </c>
    </row>
    <row r="9" spans="1:7" ht="15.75">
      <c r="A9" s="130" t="s">
        <v>108</v>
      </c>
      <c r="B9" s="132">
        <v>67332</v>
      </c>
      <c r="C9" s="132">
        <v>47072717.7</v>
      </c>
      <c r="D9" s="132">
        <v>2.294349</v>
      </c>
      <c r="E9" s="132">
        <v>0.9336139</v>
      </c>
      <c r="F9" s="132">
        <v>1</v>
      </c>
      <c r="G9" s="132">
        <v>8</v>
      </c>
    </row>
    <row r="10" spans="1:7" ht="15.75">
      <c r="A10" s="130" t="s">
        <v>109</v>
      </c>
      <c r="B10" s="132">
        <v>67332</v>
      </c>
      <c r="C10" s="132">
        <v>47072717.7</v>
      </c>
      <c r="D10" s="132">
        <v>3.04428</v>
      </c>
      <c r="E10" s="132">
        <v>1.508885</v>
      </c>
      <c r="F10" s="132">
        <v>1</v>
      </c>
      <c r="G10" s="132">
        <v>6</v>
      </c>
    </row>
    <row r="11" spans="1:7" ht="15.75">
      <c r="A11" s="130" t="s">
        <v>269</v>
      </c>
      <c r="B11" s="132">
        <v>64941</v>
      </c>
      <c r="C11" s="132">
        <v>45898996.1</v>
      </c>
      <c r="D11" s="132">
        <v>1</v>
      </c>
      <c r="E11" s="132">
        <v>0</v>
      </c>
      <c r="F11" s="132">
        <v>1</v>
      </c>
      <c r="G11" s="132">
        <v>1</v>
      </c>
    </row>
    <row r="12" spans="1:7" ht="15.75">
      <c r="A12" s="130" t="s">
        <v>15</v>
      </c>
      <c r="B12" s="132">
        <v>1764</v>
      </c>
      <c r="C12" s="132">
        <v>1282769.7</v>
      </c>
      <c r="D12" s="132">
        <v>181338.8</v>
      </c>
      <c r="E12" s="132">
        <v>162374.2</v>
      </c>
      <c r="F12" s="132">
        <v>8.25</v>
      </c>
      <c r="G12" s="132">
        <v>1200000</v>
      </c>
    </row>
    <row r="13" spans="1:7" ht="15.75">
      <c r="A13" s="130" t="s">
        <v>16</v>
      </c>
      <c r="B13" s="132">
        <v>39</v>
      </c>
      <c r="C13" s="132">
        <v>37157.2579</v>
      </c>
      <c r="D13" s="132">
        <v>57043.07</v>
      </c>
      <c r="E13" s="132">
        <v>87074.25</v>
      </c>
      <c r="F13" s="132">
        <v>3150</v>
      </c>
      <c r="G13" s="132">
        <v>566666.7</v>
      </c>
    </row>
    <row r="14" spans="1:7" ht="15.75">
      <c r="A14" s="130" t="s">
        <v>17</v>
      </c>
      <c r="B14" s="132">
        <v>330</v>
      </c>
      <c r="C14" s="132">
        <v>214652.143</v>
      </c>
      <c r="D14" s="132">
        <v>618119.2</v>
      </c>
      <c r="E14" s="132">
        <v>1861131</v>
      </c>
      <c r="F14" s="132">
        <v>1666.667</v>
      </c>
      <c r="G14" s="132">
        <v>14200000</v>
      </c>
    </row>
    <row r="15" spans="1:7" ht="15.75">
      <c r="A15" s="130" t="s">
        <v>18</v>
      </c>
      <c r="B15" s="132">
        <v>7135</v>
      </c>
      <c r="C15" s="132">
        <v>3631434.03</v>
      </c>
      <c r="D15" s="132">
        <v>58358.25</v>
      </c>
      <c r="E15" s="132">
        <v>168459.2</v>
      </c>
      <c r="F15" s="132">
        <v>170</v>
      </c>
      <c r="G15" s="132">
        <v>10000000</v>
      </c>
    </row>
    <row r="16" spans="1:7" ht="15.75">
      <c r="A16" s="130" t="s">
        <v>315</v>
      </c>
      <c r="B16" s="132">
        <v>4494</v>
      </c>
      <c r="C16" s="132">
        <v>2493324.04</v>
      </c>
      <c r="D16" s="132">
        <v>58598.29</v>
      </c>
      <c r="E16" s="132">
        <v>196956.1</v>
      </c>
      <c r="F16" s="132">
        <v>170</v>
      </c>
      <c r="G16" s="132">
        <v>10000000</v>
      </c>
    </row>
    <row r="17" spans="1:7" ht="15.75">
      <c r="A17" s="130" t="s">
        <v>316</v>
      </c>
      <c r="B17" s="132">
        <v>2812</v>
      </c>
      <c r="C17" s="132">
        <v>1200592.4</v>
      </c>
      <c r="D17" s="132">
        <v>43492.13</v>
      </c>
      <c r="E17" s="132">
        <v>28621.37</v>
      </c>
      <c r="F17" s="132">
        <v>1500</v>
      </c>
      <c r="G17" s="132">
        <v>666666.7</v>
      </c>
    </row>
    <row r="18" spans="1:7" ht="15.75">
      <c r="A18" s="130" t="s">
        <v>19</v>
      </c>
      <c r="B18" s="132">
        <v>0</v>
      </c>
      <c r="C18" s="132">
        <v>0</v>
      </c>
      <c r="D18" s="133">
        <v>0</v>
      </c>
      <c r="E18" s="133">
        <v>0</v>
      </c>
      <c r="F18" s="133">
        <v>0</v>
      </c>
      <c r="G18" s="134">
        <v>0</v>
      </c>
    </row>
    <row r="19" spans="1:7" ht="15.75">
      <c r="A19" s="130" t="s">
        <v>317</v>
      </c>
      <c r="B19" s="132">
        <v>3833</v>
      </c>
      <c r="C19" s="132">
        <v>3485278.24</v>
      </c>
      <c r="D19" s="132">
        <v>84697.16</v>
      </c>
      <c r="E19" s="132">
        <v>72265.24</v>
      </c>
      <c r="F19" s="132">
        <v>1000</v>
      </c>
      <c r="G19" s="132">
        <v>1200000</v>
      </c>
    </row>
    <row r="20" spans="1:7" ht="15.75">
      <c r="A20" s="130" t="s">
        <v>318</v>
      </c>
      <c r="B20" s="132">
        <v>270</v>
      </c>
      <c r="C20" s="132">
        <v>134488.593</v>
      </c>
      <c r="D20" s="132">
        <v>101148.2</v>
      </c>
      <c r="E20" s="132">
        <v>176174.7</v>
      </c>
      <c r="F20" s="132">
        <v>10000</v>
      </c>
      <c r="G20" s="132">
        <v>1916667</v>
      </c>
    </row>
    <row r="21" spans="1:7" ht="15.75">
      <c r="A21" s="130" t="s">
        <v>84</v>
      </c>
      <c r="B21" s="132">
        <v>67332</v>
      </c>
      <c r="C21" s="132">
        <v>47072717.7</v>
      </c>
      <c r="D21" s="132">
        <v>30.99311</v>
      </c>
      <c r="E21" s="132">
        <v>21.0199</v>
      </c>
      <c r="F21" s="132">
        <v>0</v>
      </c>
      <c r="G21" s="132">
        <v>107</v>
      </c>
    </row>
    <row r="22" spans="1:7" ht="15.75">
      <c r="A22" s="130" t="s">
        <v>85</v>
      </c>
      <c r="B22" s="132">
        <v>67332</v>
      </c>
      <c r="C22" s="132">
        <v>47072717.7</v>
      </c>
      <c r="D22" s="132">
        <v>102</v>
      </c>
      <c r="E22" s="132">
        <v>0</v>
      </c>
      <c r="F22" s="132">
        <v>102</v>
      </c>
      <c r="G22" s="132">
        <v>102</v>
      </c>
    </row>
    <row r="23" spans="1:7" ht="15.75">
      <c r="A23" s="130" t="s">
        <v>86</v>
      </c>
      <c r="B23" s="132">
        <v>67332</v>
      </c>
      <c r="C23" s="132">
        <v>47072717.7</v>
      </c>
      <c r="D23" s="132">
        <v>1</v>
      </c>
      <c r="E23" s="132">
        <v>0</v>
      </c>
      <c r="F23" s="132">
        <v>1</v>
      </c>
      <c r="G23" s="132">
        <v>1</v>
      </c>
    </row>
    <row r="24" spans="1:7" ht="15.75">
      <c r="A24" s="130" t="s">
        <v>87</v>
      </c>
      <c r="B24" s="132">
        <v>3772</v>
      </c>
      <c r="C24" s="132">
        <v>2359280.11</v>
      </c>
      <c r="D24" s="132">
        <v>1</v>
      </c>
      <c r="E24" s="132">
        <v>0</v>
      </c>
      <c r="F24" s="132">
        <v>1</v>
      </c>
      <c r="G24" s="132">
        <v>1</v>
      </c>
    </row>
    <row r="25" spans="1:7" ht="15.75">
      <c r="A25" s="130" t="s">
        <v>88</v>
      </c>
      <c r="B25" s="132">
        <v>67332</v>
      </c>
      <c r="C25" s="132">
        <v>47072717.7</v>
      </c>
      <c r="D25" s="132">
        <v>32014</v>
      </c>
      <c r="E25" s="132">
        <v>3.64E-12</v>
      </c>
      <c r="F25" s="132">
        <v>32014</v>
      </c>
      <c r="G25" s="132">
        <v>32014</v>
      </c>
    </row>
    <row r="26" spans="1:7" ht="15.75">
      <c r="A26" s="130" t="s">
        <v>89</v>
      </c>
      <c r="B26" s="132">
        <v>18511</v>
      </c>
      <c r="C26" s="132">
        <v>13547102.1</v>
      </c>
      <c r="D26" s="132">
        <v>2.94344</v>
      </c>
      <c r="E26" s="132">
        <v>1.226194</v>
      </c>
      <c r="F26" s="132">
        <v>1</v>
      </c>
      <c r="G26" s="132">
        <v>5</v>
      </c>
    </row>
    <row r="27" spans="1:7" ht="15.75">
      <c r="A27" s="130" t="s">
        <v>319</v>
      </c>
      <c r="B27" s="132">
        <v>18511</v>
      </c>
      <c r="C27" s="132">
        <v>13547102.1</v>
      </c>
      <c r="D27" s="132">
        <v>4.746976</v>
      </c>
      <c r="E27" s="132">
        <v>3.139132</v>
      </c>
      <c r="F27" s="132">
        <v>1</v>
      </c>
      <c r="G27" s="132">
        <v>13</v>
      </c>
    </row>
    <row r="28" spans="1:7" ht="15.75">
      <c r="A28" s="130" t="s">
        <v>90</v>
      </c>
      <c r="B28" s="132">
        <v>49822</v>
      </c>
      <c r="C28" s="132">
        <v>35121159.1</v>
      </c>
      <c r="D28" s="132">
        <v>2.246998</v>
      </c>
      <c r="E28" s="132">
        <v>1.10049</v>
      </c>
      <c r="F28" s="132">
        <v>1</v>
      </c>
      <c r="G28" s="132">
        <v>4</v>
      </c>
    </row>
    <row r="29" spans="1:7" ht="15.75">
      <c r="A29" s="130" t="s">
        <v>270</v>
      </c>
      <c r="B29" s="132">
        <v>67332</v>
      </c>
      <c r="C29" s="132">
        <v>47072717.7</v>
      </c>
      <c r="D29" s="132">
        <v>5.698422</v>
      </c>
      <c r="E29" s="132">
        <v>0.9739241</v>
      </c>
      <c r="F29" s="132">
        <v>1</v>
      </c>
      <c r="G29" s="132">
        <v>6</v>
      </c>
    </row>
    <row r="30" spans="1:7" ht="15.75">
      <c r="A30" s="130" t="s">
        <v>74</v>
      </c>
      <c r="B30" s="132">
        <v>55522</v>
      </c>
      <c r="C30" s="132">
        <v>39095985.5</v>
      </c>
      <c r="D30" s="132">
        <v>1992.164</v>
      </c>
      <c r="E30" s="132">
        <v>19.09469</v>
      </c>
      <c r="F30" s="132">
        <v>1917</v>
      </c>
      <c r="G30" s="132">
        <v>2025</v>
      </c>
    </row>
    <row r="31" spans="1:7" ht="15.75">
      <c r="A31" s="130" t="s">
        <v>75</v>
      </c>
      <c r="B31" s="132">
        <v>55522</v>
      </c>
      <c r="C31" s="132">
        <v>39095985.5</v>
      </c>
      <c r="D31" s="132">
        <v>8.241219</v>
      </c>
      <c r="E31" s="132">
        <v>4.44294</v>
      </c>
      <c r="F31" s="132">
        <v>1</v>
      </c>
      <c r="G31" s="132">
        <v>21</v>
      </c>
    </row>
    <row r="32" spans="1:7" ht="15.75">
      <c r="A32" s="130" t="s">
        <v>91</v>
      </c>
      <c r="B32" s="132">
        <v>32807</v>
      </c>
      <c r="C32" s="132">
        <v>23241012.8</v>
      </c>
      <c r="D32" s="132">
        <v>1</v>
      </c>
      <c r="E32" s="132">
        <v>0</v>
      </c>
      <c r="F32" s="132">
        <v>1</v>
      </c>
      <c r="G32" s="132">
        <v>1</v>
      </c>
    </row>
    <row r="33" spans="1:7" ht="15.75">
      <c r="A33" s="130" t="s">
        <v>309</v>
      </c>
      <c r="B33" s="132">
        <v>20141</v>
      </c>
      <c r="C33" s="132">
        <v>13763147.9</v>
      </c>
      <c r="D33" s="132">
        <v>1</v>
      </c>
      <c r="E33" s="132">
        <v>0</v>
      </c>
      <c r="F33" s="132">
        <v>1</v>
      </c>
      <c r="G33" s="132">
        <v>1</v>
      </c>
    </row>
    <row r="34" spans="1:7" ht="15.75">
      <c r="A34" s="130" t="s">
        <v>92</v>
      </c>
      <c r="B34" s="132">
        <v>67332</v>
      </c>
      <c r="C34" s="132">
        <v>47072717.7</v>
      </c>
      <c r="D34" s="132">
        <v>1.469689</v>
      </c>
      <c r="E34" s="132">
        <v>0.910034</v>
      </c>
      <c r="F34" s="132">
        <v>1</v>
      </c>
      <c r="G34" s="132">
        <v>5</v>
      </c>
    </row>
    <row r="35" spans="1:7" ht="15.75">
      <c r="A35" s="130" t="s">
        <v>271</v>
      </c>
      <c r="B35" s="132">
        <v>67332</v>
      </c>
      <c r="C35" s="132">
        <v>47072717.7</v>
      </c>
      <c r="D35" s="132">
        <v>50.38653</v>
      </c>
      <c r="E35" s="132">
        <v>18.3748</v>
      </c>
      <c r="F35" s="132">
        <v>1.739499</v>
      </c>
      <c r="G35" s="132">
        <v>96.05804</v>
      </c>
    </row>
    <row r="36" spans="1:7" ht="15.75">
      <c r="A36" s="130" t="s">
        <v>320</v>
      </c>
      <c r="B36" s="132">
        <v>67332</v>
      </c>
      <c r="C36" s="132">
        <v>47072717.7</v>
      </c>
      <c r="D36" s="132">
        <v>2.601108</v>
      </c>
      <c r="E36" s="132">
        <v>0.9959976</v>
      </c>
      <c r="F36" s="132">
        <v>1</v>
      </c>
      <c r="G36" s="132">
        <v>4</v>
      </c>
    </row>
    <row r="37" spans="1:7" ht="15.75">
      <c r="A37" s="130" t="s">
        <v>93</v>
      </c>
      <c r="B37" s="132">
        <v>67332</v>
      </c>
      <c r="C37" s="132">
        <v>47072717.7</v>
      </c>
      <c r="D37" s="132">
        <v>3.691083</v>
      </c>
      <c r="E37" s="132">
        <v>2.160821</v>
      </c>
      <c r="F37" s="132">
        <v>1</v>
      </c>
      <c r="G37" s="132">
        <v>9</v>
      </c>
    </row>
    <row r="38" spans="1:7" ht="15.75">
      <c r="A38" s="130" t="s">
        <v>272</v>
      </c>
      <c r="B38" s="132">
        <v>67332</v>
      </c>
      <c r="C38" s="132">
        <v>47072717.7</v>
      </c>
      <c r="D38" s="132">
        <v>32.3089</v>
      </c>
      <c r="E38" s="132">
        <v>26.36686</v>
      </c>
      <c r="F38" s="132">
        <v>5</v>
      </c>
      <c r="G38" s="132">
        <v>91</v>
      </c>
    </row>
    <row r="39" spans="1:7" ht="15.75">
      <c r="A39" s="130" t="s">
        <v>273</v>
      </c>
      <c r="B39" s="132">
        <v>27789</v>
      </c>
      <c r="C39" s="132">
        <v>10694101.7</v>
      </c>
      <c r="D39" s="132">
        <v>1</v>
      </c>
      <c r="E39" s="132">
        <v>0</v>
      </c>
      <c r="F39" s="132">
        <v>1</v>
      </c>
      <c r="G39" s="132">
        <v>1</v>
      </c>
    </row>
    <row r="40" spans="1:7" ht="15.75">
      <c r="A40" s="130" t="s">
        <v>321</v>
      </c>
      <c r="B40" s="132">
        <v>64326</v>
      </c>
      <c r="C40" s="132">
        <v>45538464.9</v>
      </c>
      <c r="D40" s="132">
        <v>1.993726</v>
      </c>
      <c r="E40" s="132">
        <v>0.9363988</v>
      </c>
      <c r="F40" s="132">
        <v>1</v>
      </c>
      <c r="G40" s="132">
        <v>6</v>
      </c>
    </row>
    <row r="41" spans="1:7" ht="15.75">
      <c r="A41" s="130" t="s">
        <v>94</v>
      </c>
      <c r="B41" s="132">
        <v>67332</v>
      </c>
      <c r="C41" s="132">
        <v>47072717.7</v>
      </c>
      <c r="D41" s="132">
        <v>1399.995</v>
      </c>
      <c r="E41" s="132">
        <v>1088.037</v>
      </c>
      <c r="F41" s="132">
        <v>14.93272</v>
      </c>
      <c r="G41" s="132">
        <v>6874.915</v>
      </c>
    </row>
    <row r="42" spans="1:7" ht="15.75">
      <c r="A42" s="130" t="s">
        <v>95</v>
      </c>
      <c r="B42" s="132">
        <v>19689</v>
      </c>
      <c r="C42" s="132">
        <v>14397983.4</v>
      </c>
      <c r="D42" s="132">
        <v>10700000</v>
      </c>
      <c r="E42" s="132">
        <v>6225395</v>
      </c>
      <c r="F42" s="132">
        <v>1001</v>
      </c>
      <c r="G42" s="132">
        <v>20100000</v>
      </c>
    </row>
    <row r="43" spans="1:7" ht="15.75">
      <c r="A43" s="130" t="s">
        <v>96</v>
      </c>
      <c r="B43" s="132">
        <v>67332</v>
      </c>
      <c r="C43" s="132">
        <v>47072717.7</v>
      </c>
      <c r="D43" s="132">
        <v>10560.37</v>
      </c>
      <c r="E43" s="132">
        <v>6321.892</v>
      </c>
      <c r="F43" s="132">
        <v>1</v>
      </c>
      <c r="G43" s="132">
        <v>20141</v>
      </c>
    </row>
    <row r="44" spans="1:7" ht="15.75">
      <c r="A44" s="130" t="s">
        <v>97</v>
      </c>
      <c r="B44" s="132">
        <v>28459</v>
      </c>
      <c r="C44" s="132">
        <v>20333152.3</v>
      </c>
      <c r="D44" s="132">
        <v>10500000</v>
      </c>
      <c r="E44" s="132">
        <v>6291915</v>
      </c>
      <c r="F44" s="132">
        <v>1002</v>
      </c>
      <c r="G44" s="132">
        <v>20100000</v>
      </c>
    </row>
    <row r="45" spans="1:7" ht="15.75">
      <c r="A45" s="130" t="s">
        <v>136</v>
      </c>
      <c r="B45" s="132">
        <v>67332</v>
      </c>
      <c r="C45" s="132">
        <v>47072717.7</v>
      </c>
      <c r="D45" s="132">
        <v>30000000</v>
      </c>
      <c r="E45" s="132">
        <v>108584</v>
      </c>
      <c r="F45" s="132">
        <v>29700000</v>
      </c>
      <c r="G45" s="132">
        <v>30200000</v>
      </c>
    </row>
    <row r="46" spans="1:7" ht="31.5">
      <c r="A46" s="130" t="s">
        <v>135</v>
      </c>
      <c r="B46" s="132">
        <v>67332</v>
      </c>
      <c r="C46" s="132">
        <v>47072717.7</v>
      </c>
      <c r="D46" s="132">
        <v>313000000</v>
      </c>
      <c r="E46" s="132">
        <v>187000000</v>
      </c>
      <c r="F46" s="132">
        <v>297000000</v>
      </c>
      <c r="G46" s="132">
        <v>3010000000</v>
      </c>
    </row>
    <row r="47" spans="1:7" ht="15.75">
      <c r="A47" s="130" t="s">
        <v>98</v>
      </c>
      <c r="B47" s="132">
        <v>25662</v>
      </c>
      <c r="C47" s="132">
        <v>17733234.7</v>
      </c>
      <c r="D47" s="132">
        <v>10700000</v>
      </c>
      <c r="E47" s="132">
        <v>6324469</v>
      </c>
      <c r="F47" s="132">
        <v>1001</v>
      </c>
      <c r="G47" s="132">
        <v>20100000</v>
      </c>
    </row>
    <row r="48" spans="1:7" ht="15.75">
      <c r="A48" s="130" t="s">
        <v>99</v>
      </c>
      <c r="B48" s="132">
        <v>67332</v>
      </c>
      <c r="C48" s="132">
        <v>47072717.7</v>
      </c>
      <c r="D48" s="132">
        <v>10600000</v>
      </c>
      <c r="E48" s="132">
        <v>6321892</v>
      </c>
      <c r="F48" s="132">
        <v>1001</v>
      </c>
      <c r="G48" s="132">
        <v>20100000</v>
      </c>
    </row>
    <row r="49" spans="1:7" ht="15.75">
      <c r="A49" s="130" t="s">
        <v>179</v>
      </c>
      <c r="B49" s="132">
        <v>1458</v>
      </c>
      <c r="C49" s="132">
        <v>944292.112</v>
      </c>
      <c r="D49" s="132">
        <v>1</v>
      </c>
      <c r="E49" s="132">
        <v>0</v>
      </c>
      <c r="F49" s="132">
        <v>1</v>
      </c>
      <c r="G49" s="132">
        <v>1</v>
      </c>
    </row>
    <row r="50" spans="1:7" ht="15.75">
      <c r="A50" s="130" t="s">
        <v>100</v>
      </c>
      <c r="B50" s="132">
        <v>66065</v>
      </c>
      <c r="C50" s="132">
        <v>46038570.8</v>
      </c>
      <c r="D50" s="132">
        <v>4.874215</v>
      </c>
      <c r="E50" s="132">
        <v>2.307163</v>
      </c>
      <c r="F50" s="132">
        <v>2</v>
      </c>
      <c r="G50" s="132">
        <v>9</v>
      </c>
    </row>
    <row r="51" spans="1:7" ht="15.75">
      <c r="A51" s="130" t="s">
        <v>274</v>
      </c>
      <c r="B51" s="132">
        <v>29151</v>
      </c>
      <c r="C51" s="132">
        <v>20360394.9</v>
      </c>
      <c r="D51" s="132">
        <v>22.78213</v>
      </c>
      <c r="E51" s="132">
        <v>37.00804</v>
      </c>
      <c r="F51" s="132">
        <v>1</v>
      </c>
      <c r="G51" s="132">
        <v>101</v>
      </c>
    </row>
    <row r="52" spans="1:7" ht="15.75">
      <c r="A52" s="130" t="s">
        <v>101</v>
      </c>
      <c r="B52" s="132">
        <v>29151</v>
      </c>
      <c r="C52" s="132">
        <v>20360394.9</v>
      </c>
      <c r="D52" s="132">
        <v>43.67926</v>
      </c>
      <c r="E52" s="132">
        <v>19.17283</v>
      </c>
      <c r="F52" s="132">
        <v>1</v>
      </c>
      <c r="G52" s="132">
        <v>120</v>
      </c>
    </row>
    <row r="53" spans="1:7" ht="15.75">
      <c r="A53" s="130" t="s">
        <v>275</v>
      </c>
      <c r="B53" s="132">
        <v>29151</v>
      </c>
      <c r="C53" s="132">
        <v>20360394.9</v>
      </c>
      <c r="D53" s="132">
        <v>43.67926</v>
      </c>
      <c r="E53" s="132">
        <v>19.17283</v>
      </c>
      <c r="F53" s="132">
        <v>1</v>
      </c>
      <c r="G53" s="132">
        <v>120</v>
      </c>
    </row>
    <row r="54" spans="1:7" ht="15.75">
      <c r="A54" s="130" t="s">
        <v>276</v>
      </c>
      <c r="B54" s="132">
        <v>11823</v>
      </c>
      <c r="C54" s="132">
        <v>9847350.54</v>
      </c>
      <c r="D54" s="132">
        <v>1</v>
      </c>
      <c r="E54" s="132">
        <v>0</v>
      </c>
      <c r="F54" s="132">
        <v>1</v>
      </c>
      <c r="G54" s="132">
        <v>1</v>
      </c>
    </row>
    <row r="55" spans="1:7" ht="15.75">
      <c r="A55" s="130" t="s">
        <v>277</v>
      </c>
      <c r="B55" s="132">
        <v>9935</v>
      </c>
      <c r="C55" s="132">
        <v>8707272.68</v>
      </c>
      <c r="D55" s="132">
        <v>1</v>
      </c>
      <c r="E55" s="132">
        <v>0</v>
      </c>
      <c r="F55" s="132">
        <v>1</v>
      </c>
      <c r="G55" s="132">
        <v>1</v>
      </c>
    </row>
    <row r="56" spans="1:7" ht="15.75">
      <c r="A56" s="130" t="s">
        <v>278</v>
      </c>
      <c r="B56" s="132">
        <v>7778</v>
      </c>
      <c r="C56" s="132">
        <v>6885741.77</v>
      </c>
      <c r="D56" s="132">
        <v>1</v>
      </c>
      <c r="E56" s="132">
        <v>0</v>
      </c>
      <c r="F56" s="132">
        <v>1</v>
      </c>
      <c r="G56" s="132">
        <v>1</v>
      </c>
    </row>
    <row r="57" spans="1:7" ht="15.75">
      <c r="A57" s="130" t="s">
        <v>76</v>
      </c>
      <c r="B57" s="132">
        <v>28860</v>
      </c>
      <c r="C57" s="132">
        <v>19978326.7</v>
      </c>
      <c r="D57" s="132">
        <v>4.997735</v>
      </c>
      <c r="E57" s="132">
        <v>3.296111</v>
      </c>
      <c r="F57" s="132">
        <v>1</v>
      </c>
      <c r="G57" s="132">
        <v>12</v>
      </c>
    </row>
    <row r="58" spans="1:7" ht="15.75">
      <c r="A58" s="130" t="s">
        <v>322</v>
      </c>
      <c r="B58" s="132">
        <v>22826</v>
      </c>
      <c r="C58" s="132">
        <v>14816331.7</v>
      </c>
      <c r="D58" s="132">
        <v>6.714466</v>
      </c>
      <c r="E58" s="132">
        <v>5.327899</v>
      </c>
      <c r="F58" s="132">
        <v>1</v>
      </c>
      <c r="G58" s="132">
        <v>16</v>
      </c>
    </row>
    <row r="59" spans="1:7" ht="15.75">
      <c r="A59" s="130" t="s">
        <v>102</v>
      </c>
      <c r="B59" s="132">
        <v>12229</v>
      </c>
      <c r="C59" s="132">
        <v>9573529.59</v>
      </c>
      <c r="D59" s="132">
        <v>52.71771</v>
      </c>
      <c r="E59" s="132">
        <v>76.47623</v>
      </c>
      <c r="F59" s="132">
        <v>1</v>
      </c>
      <c r="G59" s="132">
        <v>576</v>
      </c>
    </row>
    <row r="60" spans="1:7" ht="15.75">
      <c r="A60" s="130" t="s">
        <v>103</v>
      </c>
      <c r="B60" s="132">
        <v>29151</v>
      </c>
      <c r="C60" s="132">
        <v>20360394.9</v>
      </c>
      <c r="D60" s="132">
        <v>5.069197</v>
      </c>
      <c r="E60" s="132">
        <v>2.344948</v>
      </c>
      <c r="F60" s="132">
        <v>1</v>
      </c>
      <c r="G60" s="132">
        <v>9</v>
      </c>
    </row>
    <row r="61" spans="1:7" ht="15.75">
      <c r="A61" s="130" t="s">
        <v>323</v>
      </c>
      <c r="B61" s="132">
        <v>29151</v>
      </c>
      <c r="C61" s="132">
        <v>20360394.9</v>
      </c>
      <c r="D61" s="132">
        <v>1.976256</v>
      </c>
      <c r="E61" s="132">
        <v>1.279659</v>
      </c>
      <c r="F61" s="132">
        <v>1</v>
      </c>
      <c r="G61" s="132">
        <v>5</v>
      </c>
    </row>
    <row r="62" spans="1:7" ht="15.75">
      <c r="A62" s="130" t="s">
        <v>171</v>
      </c>
      <c r="B62" s="132">
        <v>1833</v>
      </c>
      <c r="C62" s="132">
        <v>1474688.44</v>
      </c>
      <c r="D62" s="132">
        <v>1</v>
      </c>
      <c r="E62" s="132">
        <v>0</v>
      </c>
      <c r="F62" s="132">
        <v>1</v>
      </c>
      <c r="G62" s="132">
        <v>1</v>
      </c>
    </row>
    <row r="63" spans="1:7" ht="15.75">
      <c r="A63" s="130" t="s">
        <v>324</v>
      </c>
      <c r="B63" s="132">
        <v>2411</v>
      </c>
      <c r="C63" s="132">
        <v>1860002.87</v>
      </c>
      <c r="D63" s="132">
        <v>1</v>
      </c>
      <c r="E63" s="132">
        <v>0</v>
      </c>
      <c r="F63" s="132">
        <v>1</v>
      </c>
      <c r="G63" s="132">
        <v>1</v>
      </c>
    </row>
    <row r="64" spans="1:7" ht="15.75">
      <c r="A64" s="130" t="s">
        <v>20</v>
      </c>
      <c r="B64" s="132">
        <v>29</v>
      </c>
      <c r="C64" s="132">
        <v>24185.1071</v>
      </c>
      <c r="D64" s="132">
        <v>913480.5</v>
      </c>
      <c r="E64" s="132">
        <v>615579.6</v>
      </c>
      <c r="F64" s="132">
        <v>250000</v>
      </c>
      <c r="G64" s="132">
        <v>2500000</v>
      </c>
    </row>
    <row r="65" spans="1:7" ht="15.75">
      <c r="A65" s="130" t="s">
        <v>21</v>
      </c>
      <c r="B65" s="132">
        <v>1915</v>
      </c>
      <c r="C65" s="132">
        <v>1460282.59</v>
      </c>
      <c r="D65" s="132">
        <v>1350364</v>
      </c>
      <c r="E65" s="132">
        <v>1880276</v>
      </c>
      <c r="F65" s="132">
        <v>9166.667</v>
      </c>
      <c r="G65" s="132">
        <v>25200000</v>
      </c>
    </row>
    <row r="66" spans="1:7" ht="15.75">
      <c r="A66" s="130" t="s">
        <v>22</v>
      </c>
      <c r="B66" s="132">
        <v>467</v>
      </c>
      <c r="C66" s="132">
        <v>375535.176</v>
      </c>
      <c r="D66" s="132">
        <v>1026387</v>
      </c>
      <c r="E66" s="132">
        <v>921958.1</v>
      </c>
      <c r="F66" s="132">
        <v>16666.67</v>
      </c>
      <c r="G66" s="132">
        <v>12000000</v>
      </c>
    </row>
    <row r="67" spans="1:7" ht="15.75">
      <c r="A67" s="130" t="s">
        <v>279</v>
      </c>
      <c r="B67" s="132">
        <v>3661</v>
      </c>
      <c r="C67" s="132">
        <v>2781953.1</v>
      </c>
      <c r="D67" s="132">
        <v>36949.52</v>
      </c>
      <c r="E67" s="132">
        <v>47251.65</v>
      </c>
      <c r="F67" s="132">
        <v>83.33333</v>
      </c>
      <c r="G67" s="132">
        <v>916666.7</v>
      </c>
    </row>
    <row r="68" spans="1:7" ht="15.75">
      <c r="A68" s="130" t="s">
        <v>280</v>
      </c>
      <c r="B68" s="132">
        <v>415</v>
      </c>
      <c r="C68" s="132">
        <v>438103.768</v>
      </c>
      <c r="D68" s="132">
        <v>109507.2</v>
      </c>
      <c r="E68" s="132">
        <v>445320.6</v>
      </c>
      <c r="F68" s="132">
        <v>40.56113</v>
      </c>
      <c r="G68" s="132">
        <v>5000000</v>
      </c>
    </row>
    <row r="69" spans="1:7" ht="15.75">
      <c r="A69" s="130" t="s">
        <v>23</v>
      </c>
      <c r="B69" s="132">
        <v>4250</v>
      </c>
      <c r="C69" s="132">
        <v>3089014.96</v>
      </c>
      <c r="D69" s="132">
        <v>36160.96</v>
      </c>
      <c r="E69" s="132">
        <v>96232.44</v>
      </c>
      <c r="F69" s="132">
        <v>0.0208333</v>
      </c>
      <c r="G69" s="132">
        <v>1566667</v>
      </c>
    </row>
    <row r="70" spans="1:7" ht="15.75">
      <c r="A70" s="130" t="s">
        <v>325</v>
      </c>
      <c r="B70" s="132">
        <v>5978</v>
      </c>
      <c r="C70" s="132">
        <v>5321803</v>
      </c>
      <c r="D70" s="132">
        <v>64057.9</v>
      </c>
      <c r="E70" s="132">
        <v>74108.41</v>
      </c>
      <c r="F70" s="132">
        <v>5000</v>
      </c>
      <c r="G70" s="132">
        <v>1300000</v>
      </c>
    </row>
    <row r="71" spans="1:7" ht="15.75">
      <c r="A71" s="130" t="s">
        <v>326</v>
      </c>
      <c r="B71" s="132">
        <v>113</v>
      </c>
      <c r="C71" s="132">
        <v>101288.746</v>
      </c>
      <c r="D71" s="132">
        <v>98179.63</v>
      </c>
      <c r="E71" s="132">
        <v>39227.4</v>
      </c>
      <c r="F71" s="132">
        <v>64000</v>
      </c>
      <c r="G71" s="132">
        <v>200000</v>
      </c>
    </row>
    <row r="72" spans="1:7" ht="15.75">
      <c r="A72" s="130" t="s">
        <v>327</v>
      </c>
      <c r="B72" s="132">
        <v>113</v>
      </c>
      <c r="C72" s="132">
        <v>101288.746</v>
      </c>
      <c r="D72" s="132">
        <v>125669.9</v>
      </c>
      <c r="E72" s="132">
        <v>50211.07</v>
      </c>
      <c r="F72" s="132">
        <v>81920</v>
      </c>
      <c r="G72" s="132">
        <v>256000</v>
      </c>
    </row>
    <row r="73" spans="1:7" ht="15.75">
      <c r="A73" s="130" t="s">
        <v>328</v>
      </c>
      <c r="B73" s="132">
        <v>1776</v>
      </c>
      <c r="C73" s="132">
        <v>1539669.58</v>
      </c>
      <c r="D73" s="132">
        <v>112804.5</v>
      </c>
      <c r="E73" s="132">
        <v>109098.6</v>
      </c>
      <c r="F73" s="132">
        <v>5000</v>
      </c>
      <c r="G73" s="132">
        <v>1600000</v>
      </c>
    </row>
    <row r="74" spans="1:7" ht="15.75">
      <c r="A74" s="130" t="s">
        <v>329</v>
      </c>
      <c r="B74" s="132">
        <v>15091</v>
      </c>
      <c r="C74" s="132">
        <v>10833549.4</v>
      </c>
      <c r="D74" s="132">
        <v>32168.93</v>
      </c>
      <c r="E74" s="132">
        <v>32678.88</v>
      </c>
      <c r="F74" s="132">
        <v>866.6667</v>
      </c>
      <c r="G74" s="132">
        <v>433333.3</v>
      </c>
    </row>
    <row r="75" spans="1:7" ht="15.75">
      <c r="A75" s="130" t="s">
        <v>330</v>
      </c>
      <c r="B75" s="132">
        <v>12202</v>
      </c>
      <c r="C75" s="132">
        <v>9338457.31</v>
      </c>
      <c r="D75" s="132">
        <v>48993.45</v>
      </c>
      <c r="E75" s="132">
        <v>45412.21</v>
      </c>
      <c r="F75" s="132">
        <v>866.6667</v>
      </c>
      <c r="G75" s="132">
        <v>433333.3</v>
      </c>
    </row>
    <row r="76" spans="1:7" ht="15.75">
      <c r="A76" s="130" t="s">
        <v>331</v>
      </c>
      <c r="B76" s="132">
        <v>13114</v>
      </c>
      <c r="C76" s="132">
        <v>9561998.05</v>
      </c>
      <c r="D76" s="132">
        <v>25810.81</v>
      </c>
      <c r="E76" s="132">
        <v>19962.53</v>
      </c>
      <c r="F76" s="132">
        <v>1083.333</v>
      </c>
      <c r="G76" s="132">
        <v>325000</v>
      </c>
    </row>
    <row r="77" spans="1:7" ht="15.75">
      <c r="A77" s="130" t="s">
        <v>332</v>
      </c>
      <c r="B77" s="132">
        <v>13285</v>
      </c>
      <c r="C77" s="132">
        <v>9186635.2</v>
      </c>
      <c r="D77" s="132">
        <v>79990.25</v>
      </c>
      <c r="E77" s="132">
        <v>69953.99</v>
      </c>
      <c r="F77" s="132">
        <v>2166.667</v>
      </c>
      <c r="G77" s="132">
        <v>1820000</v>
      </c>
    </row>
    <row r="78" spans="1:7" ht="15.75">
      <c r="A78" s="130" t="s">
        <v>333</v>
      </c>
      <c r="B78" s="132">
        <v>10439</v>
      </c>
      <c r="C78" s="132">
        <v>7722210.15</v>
      </c>
      <c r="D78" s="132">
        <v>55802.31</v>
      </c>
      <c r="E78" s="132">
        <v>48248.37</v>
      </c>
      <c r="F78" s="132">
        <v>2166.667</v>
      </c>
      <c r="G78" s="132">
        <v>866666.7</v>
      </c>
    </row>
    <row r="79" spans="1:7" ht="15.75">
      <c r="A79" s="130" t="s">
        <v>334</v>
      </c>
      <c r="B79" s="132">
        <v>4048</v>
      </c>
      <c r="C79" s="132">
        <v>2751227.49</v>
      </c>
      <c r="D79" s="132">
        <v>61489.69</v>
      </c>
      <c r="E79" s="132">
        <v>55522.45</v>
      </c>
      <c r="F79" s="132">
        <v>5200</v>
      </c>
      <c r="G79" s="132">
        <v>650000</v>
      </c>
    </row>
    <row r="80" spans="1:7" ht="15.75">
      <c r="A80" s="130" t="s">
        <v>335</v>
      </c>
      <c r="B80" s="132">
        <v>6002</v>
      </c>
      <c r="C80" s="132">
        <v>4747882.46</v>
      </c>
      <c r="D80" s="132">
        <v>30387.05</v>
      </c>
      <c r="E80" s="132">
        <v>27313.9</v>
      </c>
      <c r="F80" s="132">
        <v>1120.69</v>
      </c>
      <c r="G80" s="132">
        <v>433333.3</v>
      </c>
    </row>
    <row r="81" spans="1:7" ht="15.75">
      <c r="A81" s="130" t="s">
        <v>336</v>
      </c>
      <c r="B81" s="132">
        <v>13778</v>
      </c>
      <c r="C81" s="132">
        <v>9570140.25</v>
      </c>
      <c r="D81" s="132">
        <v>26192.92</v>
      </c>
      <c r="E81" s="132">
        <v>27932.95</v>
      </c>
      <c r="F81" s="132">
        <v>866.6667</v>
      </c>
      <c r="G81" s="132">
        <v>541666.7</v>
      </c>
    </row>
    <row r="82" spans="1:7" ht="15.75">
      <c r="A82" s="130" t="s">
        <v>337</v>
      </c>
      <c r="B82" s="132">
        <v>13510</v>
      </c>
      <c r="C82" s="132">
        <v>9116588.76</v>
      </c>
      <c r="D82" s="132">
        <v>53750.12</v>
      </c>
      <c r="E82" s="132">
        <v>56551.99</v>
      </c>
      <c r="F82" s="132">
        <v>2063.492</v>
      </c>
      <c r="G82" s="132">
        <v>825396.8</v>
      </c>
    </row>
    <row r="83" spans="1:7" ht="15.75">
      <c r="A83" s="130" t="s">
        <v>338</v>
      </c>
      <c r="B83" s="132">
        <v>9470</v>
      </c>
      <c r="C83" s="132">
        <v>6240007.26</v>
      </c>
      <c r="D83" s="132">
        <v>26032.35</v>
      </c>
      <c r="E83" s="132">
        <v>28549.28</v>
      </c>
      <c r="F83" s="132">
        <v>866.6667</v>
      </c>
      <c r="G83" s="132">
        <v>433333.3</v>
      </c>
    </row>
    <row r="84" spans="1:7" ht="15.75">
      <c r="A84" s="130" t="s">
        <v>339</v>
      </c>
      <c r="B84" s="132">
        <v>10458</v>
      </c>
      <c r="C84" s="132">
        <v>7728345.15</v>
      </c>
      <c r="D84" s="132">
        <v>15699.79</v>
      </c>
      <c r="E84" s="132">
        <v>14833.22</v>
      </c>
      <c r="F84" s="132">
        <v>866.6667</v>
      </c>
      <c r="G84" s="132">
        <v>216666.7</v>
      </c>
    </row>
    <row r="85" spans="1:7" ht="15.75">
      <c r="A85" s="130" t="s">
        <v>340</v>
      </c>
      <c r="B85" s="132">
        <v>12731</v>
      </c>
      <c r="C85" s="132">
        <v>8599490.2</v>
      </c>
      <c r="D85" s="132">
        <v>37501.92</v>
      </c>
      <c r="E85" s="132">
        <v>40060.12</v>
      </c>
      <c r="F85" s="132">
        <v>866.6667</v>
      </c>
      <c r="G85" s="132">
        <v>433333.3</v>
      </c>
    </row>
    <row r="86" spans="1:7" ht="15.75">
      <c r="A86" s="130" t="s">
        <v>341</v>
      </c>
      <c r="B86" s="132">
        <v>10449</v>
      </c>
      <c r="C86" s="132">
        <v>7913149.58</v>
      </c>
      <c r="D86" s="132">
        <v>44527.64</v>
      </c>
      <c r="E86" s="132">
        <v>44320.67</v>
      </c>
      <c r="F86" s="132">
        <v>866.6667</v>
      </c>
      <c r="G86" s="132">
        <v>650000</v>
      </c>
    </row>
    <row r="87" spans="1:7" ht="15.75">
      <c r="A87" s="130" t="s">
        <v>342</v>
      </c>
      <c r="B87" s="132">
        <v>11928</v>
      </c>
      <c r="C87" s="132">
        <v>7857002.37</v>
      </c>
      <c r="D87" s="132">
        <v>25239.2</v>
      </c>
      <c r="E87" s="132">
        <v>22660.1</v>
      </c>
      <c r="F87" s="132">
        <v>747.1264</v>
      </c>
      <c r="G87" s="132">
        <v>317528.7</v>
      </c>
    </row>
    <row r="88" spans="1:7" ht="15.75">
      <c r="A88" s="130" t="s">
        <v>343</v>
      </c>
      <c r="B88" s="132">
        <v>12162</v>
      </c>
      <c r="C88" s="132">
        <v>8104280.42</v>
      </c>
      <c r="D88" s="132">
        <v>20270.31</v>
      </c>
      <c r="E88" s="132">
        <v>19125.05</v>
      </c>
      <c r="F88" s="132">
        <v>825.3968</v>
      </c>
      <c r="G88" s="132">
        <v>330158.7</v>
      </c>
    </row>
    <row r="89" spans="1:7" ht="15.75">
      <c r="A89" s="130" t="s">
        <v>344</v>
      </c>
      <c r="B89" s="132">
        <v>12181</v>
      </c>
      <c r="C89" s="132">
        <v>8055237.24</v>
      </c>
      <c r="D89" s="132">
        <v>26219.93</v>
      </c>
      <c r="E89" s="132">
        <v>25203.7</v>
      </c>
      <c r="F89" s="132">
        <v>825.3968</v>
      </c>
      <c r="G89" s="132">
        <v>412698.4</v>
      </c>
    </row>
    <row r="90" spans="1:7" ht="15.75">
      <c r="A90" s="130" t="s">
        <v>345</v>
      </c>
      <c r="B90" s="132">
        <v>2093</v>
      </c>
      <c r="C90" s="132">
        <v>1771362.31</v>
      </c>
      <c r="D90" s="132">
        <v>26802.79</v>
      </c>
      <c r="E90" s="132">
        <v>35184.74</v>
      </c>
      <c r="F90" s="132">
        <v>747.1264</v>
      </c>
      <c r="G90" s="132">
        <v>373563.2</v>
      </c>
    </row>
    <row r="91" spans="1:7" ht="15.75">
      <c r="A91" s="130" t="s">
        <v>346</v>
      </c>
      <c r="B91" s="132">
        <v>4232</v>
      </c>
      <c r="C91" s="132">
        <v>2943688.23</v>
      </c>
      <c r="D91" s="132">
        <v>27510.79</v>
      </c>
      <c r="E91" s="132">
        <v>27115.59</v>
      </c>
      <c r="F91" s="132">
        <v>1120.69</v>
      </c>
      <c r="G91" s="132">
        <v>560344.8</v>
      </c>
    </row>
    <row r="92" spans="1:7" ht="15.75">
      <c r="A92" s="130" t="s">
        <v>347</v>
      </c>
      <c r="B92" s="132">
        <v>6111</v>
      </c>
      <c r="C92" s="132">
        <v>4434062.46</v>
      </c>
      <c r="D92" s="132">
        <v>17673.74</v>
      </c>
      <c r="E92" s="132">
        <v>14833.65</v>
      </c>
      <c r="F92" s="132">
        <v>747.1264</v>
      </c>
      <c r="G92" s="132">
        <v>186781.6</v>
      </c>
    </row>
    <row r="93" spans="1:7" ht="15.75">
      <c r="A93" s="130" t="s">
        <v>348</v>
      </c>
      <c r="B93" s="132">
        <v>4901</v>
      </c>
      <c r="C93" s="132">
        <v>4061459.34</v>
      </c>
      <c r="D93" s="132">
        <v>27911.89</v>
      </c>
      <c r="E93" s="132">
        <v>25858.56</v>
      </c>
      <c r="F93" s="132">
        <v>1120.69</v>
      </c>
      <c r="G93" s="132">
        <v>336206.9</v>
      </c>
    </row>
    <row r="94" spans="1:7" ht="15.75">
      <c r="A94" s="130" t="s">
        <v>349</v>
      </c>
      <c r="B94" s="132">
        <v>2628</v>
      </c>
      <c r="C94" s="132">
        <v>1509594.59</v>
      </c>
      <c r="D94" s="132">
        <v>31549.66</v>
      </c>
      <c r="E94" s="132">
        <v>33164.45</v>
      </c>
      <c r="F94" s="132">
        <v>1733.333</v>
      </c>
      <c r="G94" s="132">
        <v>346666.7</v>
      </c>
    </row>
    <row r="95" spans="1:7" ht="15.75">
      <c r="A95" s="130" t="s">
        <v>350</v>
      </c>
      <c r="B95" s="132">
        <v>3106</v>
      </c>
      <c r="C95" s="132">
        <v>1886917.69</v>
      </c>
      <c r="D95" s="132">
        <v>283257.3</v>
      </c>
      <c r="E95" s="132">
        <v>364409</v>
      </c>
      <c r="F95" s="132">
        <v>1867.816</v>
      </c>
      <c r="G95" s="132">
        <v>2600000</v>
      </c>
    </row>
    <row r="96" spans="1:7" ht="15.75">
      <c r="A96" s="130" t="s">
        <v>351</v>
      </c>
      <c r="B96" s="132">
        <v>1587</v>
      </c>
      <c r="C96" s="132">
        <v>1387937.75</v>
      </c>
      <c r="D96" s="132">
        <v>64693.54</v>
      </c>
      <c r="E96" s="132">
        <v>84814.44</v>
      </c>
      <c r="F96" s="132">
        <v>1867.816</v>
      </c>
      <c r="G96" s="132">
        <v>747126.4</v>
      </c>
    </row>
    <row r="97" spans="1:7" ht="15.75">
      <c r="A97" s="130" t="s">
        <v>352</v>
      </c>
      <c r="B97" s="132">
        <v>448</v>
      </c>
      <c r="C97" s="132">
        <v>372024.292</v>
      </c>
      <c r="D97" s="132">
        <v>288681</v>
      </c>
      <c r="E97" s="132">
        <v>319520.8</v>
      </c>
      <c r="F97" s="132">
        <v>4333.333</v>
      </c>
      <c r="G97" s="132">
        <v>2600000</v>
      </c>
    </row>
    <row r="98" spans="1:7" ht="15.75">
      <c r="A98" s="130" t="s">
        <v>353</v>
      </c>
      <c r="B98" s="132">
        <v>1523</v>
      </c>
      <c r="C98" s="132">
        <v>1098841.89</v>
      </c>
      <c r="D98" s="132">
        <v>28745.62</v>
      </c>
      <c r="E98" s="132">
        <v>30796.27</v>
      </c>
      <c r="F98" s="132">
        <v>373.5632</v>
      </c>
      <c r="G98" s="132">
        <v>373563.2</v>
      </c>
    </row>
    <row r="99" spans="1:7" ht="15.75">
      <c r="A99" s="130" t="s">
        <v>354</v>
      </c>
      <c r="B99" s="132">
        <v>7371</v>
      </c>
      <c r="C99" s="132">
        <v>4728413.03</v>
      </c>
      <c r="D99" s="132">
        <v>3606.101</v>
      </c>
      <c r="E99" s="132">
        <v>3794.435</v>
      </c>
      <c r="F99" s="132">
        <v>373.5632</v>
      </c>
      <c r="G99" s="132">
        <v>74712.64</v>
      </c>
    </row>
    <row r="100" spans="1:7" ht="15.75">
      <c r="A100" s="130" t="s">
        <v>355</v>
      </c>
      <c r="B100" s="132">
        <v>7489</v>
      </c>
      <c r="C100" s="132">
        <v>6432937.35</v>
      </c>
      <c r="D100" s="132">
        <v>138530.1</v>
      </c>
      <c r="E100" s="132">
        <v>170646.4</v>
      </c>
      <c r="F100" s="132">
        <v>2166.667</v>
      </c>
      <c r="G100" s="132">
        <v>2166667</v>
      </c>
    </row>
    <row r="101" spans="1:7" ht="15.75">
      <c r="A101" s="130" t="s">
        <v>356</v>
      </c>
      <c r="B101" s="132">
        <v>1232</v>
      </c>
      <c r="C101" s="132">
        <v>982239.401</v>
      </c>
      <c r="D101" s="132">
        <v>165770.6</v>
      </c>
      <c r="E101" s="132">
        <v>206320</v>
      </c>
      <c r="F101" s="132">
        <v>5603.448</v>
      </c>
      <c r="G101" s="132">
        <v>2241379</v>
      </c>
    </row>
    <row r="102" spans="1:7" ht="15.75">
      <c r="A102" s="130" t="s">
        <v>357</v>
      </c>
      <c r="B102" s="132">
        <v>5802</v>
      </c>
      <c r="C102" s="132">
        <v>3971261.08</v>
      </c>
      <c r="D102" s="132">
        <v>143068.4</v>
      </c>
      <c r="E102" s="132">
        <v>185410.4</v>
      </c>
      <c r="F102" s="132">
        <v>3735.632</v>
      </c>
      <c r="G102" s="132">
        <v>3362069</v>
      </c>
    </row>
    <row r="103" spans="1:7" ht="15.75">
      <c r="A103" s="130" t="s">
        <v>358</v>
      </c>
      <c r="B103" s="132">
        <v>564</v>
      </c>
      <c r="C103" s="132">
        <v>593928.947</v>
      </c>
      <c r="D103" s="132">
        <v>97891.82</v>
      </c>
      <c r="E103" s="132">
        <v>104221</v>
      </c>
      <c r="F103" s="132">
        <v>1867.816</v>
      </c>
      <c r="G103" s="132">
        <v>747126.4</v>
      </c>
    </row>
    <row r="104" spans="1:7" ht="15.75">
      <c r="A104" s="130" t="s">
        <v>359</v>
      </c>
      <c r="B104" s="132">
        <v>176</v>
      </c>
      <c r="C104" s="132">
        <v>150681.525</v>
      </c>
      <c r="D104" s="132">
        <v>16689.88</v>
      </c>
      <c r="E104" s="132">
        <v>18459.87</v>
      </c>
      <c r="F104" s="132">
        <v>2988.506</v>
      </c>
      <c r="G104" s="132">
        <v>168103.4</v>
      </c>
    </row>
    <row r="105" spans="1:7" ht="15.75">
      <c r="A105" s="130" t="s">
        <v>360</v>
      </c>
      <c r="B105" s="132">
        <v>923</v>
      </c>
      <c r="C105" s="132">
        <v>758586.478</v>
      </c>
      <c r="D105" s="132">
        <v>30230.07</v>
      </c>
      <c r="E105" s="132">
        <v>62594.27</v>
      </c>
      <c r="F105" s="132">
        <v>747.1264</v>
      </c>
      <c r="G105" s="132">
        <v>747126.4</v>
      </c>
    </row>
    <row r="106" spans="1:7" ht="15.75">
      <c r="A106" s="130" t="s">
        <v>361</v>
      </c>
      <c r="B106" s="132">
        <v>1757</v>
      </c>
      <c r="C106" s="132">
        <v>1128471.34</v>
      </c>
      <c r="D106" s="132">
        <v>34636.94</v>
      </c>
      <c r="E106" s="132">
        <v>50037.15</v>
      </c>
      <c r="F106" s="132">
        <v>747.1264</v>
      </c>
      <c r="G106" s="132">
        <v>635057.5</v>
      </c>
    </row>
    <row r="107" spans="1:7" ht="15.75">
      <c r="A107" s="130" t="s">
        <v>362</v>
      </c>
      <c r="B107" s="132">
        <v>4054</v>
      </c>
      <c r="C107" s="132">
        <v>3247140.64</v>
      </c>
      <c r="D107" s="132">
        <v>235897.3</v>
      </c>
      <c r="E107" s="132">
        <v>311785.6</v>
      </c>
      <c r="F107" s="132">
        <v>802.4691</v>
      </c>
      <c r="G107" s="132">
        <v>3611111</v>
      </c>
    </row>
    <row r="108" spans="1:7" ht="15.75">
      <c r="A108" s="130" t="s">
        <v>363</v>
      </c>
      <c r="B108" s="132">
        <v>697</v>
      </c>
      <c r="C108" s="132">
        <v>637210.317</v>
      </c>
      <c r="D108" s="132">
        <v>257475.5</v>
      </c>
      <c r="E108" s="132">
        <v>237620.5</v>
      </c>
      <c r="F108" s="132">
        <v>11206.9</v>
      </c>
      <c r="G108" s="132">
        <v>1494253</v>
      </c>
    </row>
    <row r="109" spans="1:7" ht="15.75">
      <c r="A109" s="130" t="s">
        <v>364</v>
      </c>
      <c r="B109" s="132">
        <v>3889</v>
      </c>
      <c r="C109" s="132">
        <v>2271205.89</v>
      </c>
      <c r="D109" s="132">
        <v>18972.42</v>
      </c>
      <c r="E109" s="132">
        <v>24238.83</v>
      </c>
      <c r="F109" s="132">
        <v>373.5632</v>
      </c>
      <c r="G109" s="132">
        <v>373563.2</v>
      </c>
    </row>
    <row r="110" spans="1:7" ht="15.75">
      <c r="A110" s="130" t="s">
        <v>365</v>
      </c>
      <c r="B110" s="132">
        <v>97</v>
      </c>
      <c r="C110" s="132">
        <v>82358.9637</v>
      </c>
      <c r="D110" s="132">
        <v>324092.8</v>
      </c>
      <c r="E110" s="132">
        <v>309722.8</v>
      </c>
      <c r="F110" s="132">
        <v>1867.816</v>
      </c>
      <c r="G110" s="132">
        <v>1867816</v>
      </c>
    </row>
    <row r="111" spans="1:7" ht="15.75">
      <c r="A111" s="130" t="s">
        <v>366</v>
      </c>
      <c r="B111" s="132">
        <v>18612</v>
      </c>
      <c r="C111" s="132">
        <v>12843374.4</v>
      </c>
      <c r="D111" s="132">
        <v>37173.26</v>
      </c>
      <c r="E111" s="132">
        <v>36521.88</v>
      </c>
      <c r="F111" s="132">
        <v>431.0345</v>
      </c>
      <c r="G111" s="132">
        <v>431034.5</v>
      </c>
    </row>
    <row r="112" spans="1:7" ht="15.75">
      <c r="A112" s="130" t="s">
        <v>367</v>
      </c>
      <c r="B112" s="132">
        <v>16964</v>
      </c>
      <c r="C112" s="132">
        <v>11799835.8</v>
      </c>
      <c r="D112" s="132">
        <v>23253.03</v>
      </c>
      <c r="E112" s="132">
        <v>26413.68</v>
      </c>
      <c r="F112" s="132">
        <v>431.0345</v>
      </c>
      <c r="G112" s="132">
        <v>431034.5</v>
      </c>
    </row>
    <row r="113" spans="1:7" ht="15.75">
      <c r="A113" s="130" t="s">
        <v>368</v>
      </c>
      <c r="B113" s="132">
        <v>2388</v>
      </c>
      <c r="C113" s="132">
        <v>1700221.03</v>
      </c>
      <c r="D113" s="132">
        <v>10712.77</v>
      </c>
      <c r="E113" s="132">
        <v>13537.45</v>
      </c>
      <c r="F113" s="132">
        <v>100</v>
      </c>
      <c r="G113" s="132">
        <v>100000</v>
      </c>
    </row>
    <row r="114" spans="1:7" ht="15.75">
      <c r="A114" s="130" t="s">
        <v>369</v>
      </c>
      <c r="B114" s="132">
        <v>287</v>
      </c>
      <c r="C114" s="132">
        <v>315333.577</v>
      </c>
      <c r="D114" s="132">
        <v>16131.66</v>
      </c>
      <c r="E114" s="132">
        <v>14446.9</v>
      </c>
      <c r="F114" s="132">
        <v>1724.138</v>
      </c>
      <c r="G114" s="132">
        <v>86206.9</v>
      </c>
    </row>
    <row r="115" spans="1:7" ht="15.75">
      <c r="A115" s="130" t="s">
        <v>370</v>
      </c>
      <c r="B115" s="132">
        <v>3561</v>
      </c>
      <c r="C115" s="132">
        <v>2252179.37</v>
      </c>
      <c r="D115" s="132">
        <v>7138.586</v>
      </c>
      <c r="E115" s="132">
        <v>8939.885</v>
      </c>
      <c r="F115" s="132">
        <v>172.4138</v>
      </c>
      <c r="G115" s="132">
        <v>172413.8</v>
      </c>
    </row>
    <row r="116" spans="1:7" ht="15.75">
      <c r="A116" s="130" t="s">
        <v>371</v>
      </c>
      <c r="B116" s="132">
        <v>537</v>
      </c>
      <c r="C116" s="132">
        <v>515882.144</v>
      </c>
      <c r="D116" s="132">
        <v>36421.54</v>
      </c>
      <c r="E116" s="132">
        <v>46571.31</v>
      </c>
      <c r="F116" s="132">
        <v>862.069</v>
      </c>
      <c r="G116" s="132">
        <v>344827.6</v>
      </c>
    </row>
    <row r="117" spans="1:7" ht="15.75">
      <c r="A117" s="130" t="s">
        <v>372</v>
      </c>
      <c r="B117" s="132">
        <v>6343</v>
      </c>
      <c r="C117" s="132">
        <v>4575370.81</v>
      </c>
      <c r="D117" s="132">
        <v>18999.35</v>
      </c>
      <c r="E117" s="132">
        <v>24958.64</v>
      </c>
      <c r="F117" s="132">
        <v>862.069</v>
      </c>
      <c r="G117" s="132">
        <v>689655.2</v>
      </c>
    </row>
    <row r="118" spans="1:7" ht="15.75">
      <c r="A118" s="130" t="s">
        <v>373</v>
      </c>
      <c r="B118" s="132">
        <v>1178</v>
      </c>
      <c r="C118" s="132">
        <v>1126811.82</v>
      </c>
      <c r="D118" s="132">
        <v>98530.97</v>
      </c>
      <c r="E118" s="132">
        <v>132487.5</v>
      </c>
      <c r="F118" s="132">
        <v>2000</v>
      </c>
      <c r="G118" s="132">
        <v>1000000</v>
      </c>
    </row>
    <row r="119" spans="1:7" ht="15.75">
      <c r="A119" s="130" t="s">
        <v>374</v>
      </c>
      <c r="B119" s="132">
        <v>234</v>
      </c>
      <c r="C119" s="132">
        <v>183819.291</v>
      </c>
      <c r="D119" s="132">
        <v>358223.1</v>
      </c>
      <c r="E119" s="132">
        <v>190686.9</v>
      </c>
      <c r="F119" s="132">
        <v>12931.03</v>
      </c>
      <c r="G119" s="132">
        <v>948275.9</v>
      </c>
    </row>
    <row r="120" spans="1:7" ht="15.75">
      <c r="A120" s="130" t="s">
        <v>375</v>
      </c>
      <c r="B120" s="132">
        <v>4410</v>
      </c>
      <c r="C120" s="132">
        <v>4447263.53</v>
      </c>
      <c r="D120" s="132">
        <v>34223.88</v>
      </c>
      <c r="E120" s="132">
        <v>19435.08</v>
      </c>
      <c r="F120" s="132">
        <v>1724.138</v>
      </c>
      <c r="G120" s="132">
        <v>215517.2</v>
      </c>
    </row>
    <row r="121" spans="1:7" ht="15.75">
      <c r="A121" s="130" t="s">
        <v>376</v>
      </c>
      <c r="B121" s="132">
        <v>1200</v>
      </c>
      <c r="C121" s="132">
        <v>1259411.91</v>
      </c>
      <c r="D121" s="132">
        <v>508358.6</v>
      </c>
      <c r="E121" s="132">
        <v>830926.8</v>
      </c>
      <c r="F121" s="132">
        <v>5000</v>
      </c>
      <c r="G121" s="132">
        <v>8850000</v>
      </c>
    </row>
    <row r="122" spans="1:7" ht="15.75">
      <c r="A122" s="130" t="s">
        <v>377</v>
      </c>
      <c r="B122" s="132">
        <v>9056</v>
      </c>
      <c r="C122" s="132">
        <v>7231144.29</v>
      </c>
      <c r="D122" s="132">
        <v>24130.51</v>
      </c>
      <c r="E122" s="132">
        <v>20213.76</v>
      </c>
      <c r="F122" s="132">
        <v>1724.138</v>
      </c>
      <c r="G122" s="132">
        <v>344827.6</v>
      </c>
    </row>
    <row r="123" spans="1:7" ht="15.75">
      <c r="A123" s="130" t="s">
        <v>378</v>
      </c>
      <c r="B123" s="132">
        <v>168</v>
      </c>
      <c r="C123" s="132">
        <v>119221.816</v>
      </c>
      <c r="D123" s="132">
        <v>18936.6</v>
      </c>
      <c r="E123" s="132">
        <v>25253.19</v>
      </c>
      <c r="F123" s="132">
        <v>1724.138</v>
      </c>
      <c r="G123" s="132">
        <v>344827.6</v>
      </c>
    </row>
    <row r="124" spans="1:7" ht="15.75">
      <c r="A124" s="130" t="s">
        <v>379</v>
      </c>
      <c r="B124" s="132">
        <v>101</v>
      </c>
      <c r="C124" s="132">
        <v>72043.2062</v>
      </c>
      <c r="D124" s="132">
        <v>54844.29</v>
      </c>
      <c r="E124" s="132">
        <v>45708.82</v>
      </c>
      <c r="F124" s="132">
        <v>3448.276</v>
      </c>
      <c r="G124" s="132">
        <v>520000</v>
      </c>
    </row>
    <row r="125" spans="1:7" ht="15.75">
      <c r="A125" s="130" t="s">
        <v>380</v>
      </c>
      <c r="B125" s="132">
        <v>6051</v>
      </c>
      <c r="C125" s="132">
        <v>4503684.82</v>
      </c>
      <c r="D125" s="132">
        <v>62733.67</v>
      </c>
      <c r="E125" s="132">
        <v>99695.29</v>
      </c>
      <c r="F125" s="132">
        <v>287.3563</v>
      </c>
      <c r="G125" s="132">
        <v>2011494</v>
      </c>
    </row>
    <row r="126" spans="1:7" ht="15.75">
      <c r="A126" s="130" t="s">
        <v>381</v>
      </c>
      <c r="B126" s="132">
        <v>5023</v>
      </c>
      <c r="C126" s="132">
        <v>3649835.12</v>
      </c>
      <c r="D126" s="132">
        <v>36254.72</v>
      </c>
      <c r="E126" s="132">
        <v>46404.4</v>
      </c>
      <c r="F126" s="132">
        <v>287.3563</v>
      </c>
      <c r="G126" s="132">
        <v>862069</v>
      </c>
    </row>
    <row r="127" spans="1:7" ht="15.75">
      <c r="A127" s="130" t="s">
        <v>382</v>
      </c>
      <c r="B127" s="132">
        <v>740</v>
      </c>
      <c r="C127" s="132">
        <v>508790.905</v>
      </c>
      <c r="D127" s="132">
        <v>6195.883</v>
      </c>
      <c r="E127" s="132">
        <v>9731.333</v>
      </c>
      <c r="F127" s="132">
        <v>287.3563</v>
      </c>
      <c r="G127" s="132">
        <v>86206.9</v>
      </c>
    </row>
    <row r="128" spans="1:7" ht="15.75">
      <c r="A128" s="130" t="s">
        <v>383</v>
      </c>
      <c r="B128" s="132">
        <v>265</v>
      </c>
      <c r="C128" s="132">
        <v>199252.955</v>
      </c>
      <c r="D128" s="132">
        <v>16176.92</v>
      </c>
      <c r="E128" s="132">
        <v>23165.77</v>
      </c>
      <c r="F128" s="132">
        <v>574.7126</v>
      </c>
      <c r="G128" s="132">
        <v>143678.2</v>
      </c>
    </row>
    <row r="129" spans="1:7" ht="15.75">
      <c r="A129" s="130" t="s">
        <v>384</v>
      </c>
      <c r="B129" s="132">
        <v>1543</v>
      </c>
      <c r="C129" s="132">
        <v>1052868.9</v>
      </c>
      <c r="D129" s="132">
        <v>89246.75</v>
      </c>
      <c r="E129" s="132">
        <v>197749</v>
      </c>
      <c r="F129" s="132">
        <v>574.7126</v>
      </c>
      <c r="G129" s="132">
        <v>2873563</v>
      </c>
    </row>
    <row r="130" spans="1:7" ht="15.75">
      <c r="A130" s="130" t="s">
        <v>385</v>
      </c>
      <c r="B130" s="132">
        <v>653</v>
      </c>
      <c r="C130" s="132">
        <v>510995.517</v>
      </c>
      <c r="D130" s="132">
        <v>17529.02</v>
      </c>
      <c r="E130" s="132">
        <v>22908.59</v>
      </c>
      <c r="F130" s="132">
        <v>333.3333</v>
      </c>
      <c r="G130" s="132">
        <v>166666.7</v>
      </c>
    </row>
    <row r="131" spans="1:7" ht="15.75">
      <c r="A131" s="130" t="s">
        <v>386</v>
      </c>
      <c r="B131" s="132">
        <v>490</v>
      </c>
      <c r="C131" s="132">
        <v>352840.702</v>
      </c>
      <c r="D131" s="132">
        <v>31074.11</v>
      </c>
      <c r="E131" s="132">
        <v>32169.58</v>
      </c>
      <c r="F131" s="132">
        <v>862.069</v>
      </c>
      <c r="G131" s="132">
        <v>229885.1</v>
      </c>
    </row>
    <row r="132" spans="1:7" ht="15.75">
      <c r="A132" s="130" t="s">
        <v>387</v>
      </c>
      <c r="B132" s="132">
        <v>3641</v>
      </c>
      <c r="C132" s="132">
        <v>1830647.35</v>
      </c>
      <c r="D132" s="132">
        <v>43752.42</v>
      </c>
      <c r="E132" s="132">
        <v>83268.32</v>
      </c>
      <c r="F132" s="132">
        <v>666.6667</v>
      </c>
      <c r="G132" s="132">
        <v>1333333</v>
      </c>
    </row>
    <row r="133" spans="1:7" ht="15.75">
      <c r="A133" s="130" t="s">
        <v>388</v>
      </c>
      <c r="B133" s="132">
        <v>587</v>
      </c>
      <c r="C133" s="132">
        <v>520638.407</v>
      </c>
      <c r="D133" s="132">
        <v>6341.479</v>
      </c>
      <c r="E133" s="132">
        <v>11375.02</v>
      </c>
      <c r="F133" s="132">
        <v>287.3563</v>
      </c>
      <c r="G133" s="132">
        <v>143678.2</v>
      </c>
    </row>
    <row r="134" spans="1:7" ht="15.75">
      <c r="A134" s="130" t="s">
        <v>389</v>
      </c>
      <c r="B134" s="132">
        <v>327</v>
      </c>
      <c r="C134" s="132">
        <v>294711.325</v>
      </c>
      <c r="D134" s="132">
        <v>35474.67</v>
      </c>
      <c r="E134" s="132">
        <v>67999.66</v>
      </c>
      <c r="F134" s="132">
        <v>1436.782</v>
      </c>
      <c r="G134" s="132">
        <v>747126.4</v>
      </c>
    </row>
    <row r="135" spans="1:7" ht="15.75">
      <c r="A135" s="130" t="s">
        <v>390</v>
      </c>
      <c r="B135" s="132">
        <v>69</v>
      </c>
      <c r="C135" s="132">
        <v>60827.1131</v>
      </c>
      <c r="D135" s="132">
        <v>52135.01</v>
      </c>
      <c r="E135" s="132">
        <v>58168.07</v>
      </c>
      <c r="F135" s="132">
        <v>3448.276</v>
      </c>
      <c r="G135" s="132">
        <v>431034.5</v>
      </c>
    </row>
    <row r="136" spans="1:7" ht="15.75">
      <c r="A136" s="130" t="s">
        <v>391</v>
      </c>
      <c r="B136" s="132">
        <v>1111</v>
      </c>
      <c r="C136" s="132">
        <v>920927.787</v>
      </c>
      <c r="D136" s="132">
        <v>76251.13</v>
      </c>
      <c r="E136" s="132">
        <v>90821.98</v>
      </c>
      <c r="F136" s="132">
        <v>718.3908</v>
      </c>
      <c r="G136" s="132">
        <v>933908</v>
      </c>
    </row>
    <row r="137" spans="1:7" ht="15.75">
      <c r="A137" s="130" t="s">
        <v>392</v>
      </c>
      <c r="B137" s="132">
        <v>1490</v>
      </c>
      <c r="C137" s="132">
        <v>1107713.08</v>
      </c>
      <c r="D137" s="132">
        <v>124477.1</v>
      </c>
      <c r="E137" s="132">
        <v>384158.6</v>
      </c>
      <c r="F137" s="132">
        <v>143.6782</v>
      </c>
      <c r="G137" s="132">
        <v>6465517</v>
      </c>
    </row>
    <row r="138" spans="1:7" ht="15.75">
      <c r="A138" s="130" t="s">
        <v>393</v>
      </c>
      <c r="B138" s="132">
        <v>1994</v>
      </c>
      <c r="C138" s="132">
        <v>1478981.26</v>
      </c>
      <c r="D138" s="132">
        <v>17516.99</v>
      </c>
      <c r="E138" s="132">
        <v>33270.1</v>
      </c>
      <c r="F138" s="132">
        <v>143.6782</v>
      </c>
      <c r="G138" s="132">
        <v>431034.5</v>
      </c>
    </row>
    <row r="139" spans="1:7" ht="15.75">
      <c r="A139" s="130" t="s">
        <v>394</v>
      </c>
      <c r="B139" s="132">
        <v>1798</v>
      </c>
      <c r="C139" s="132">
        <v>1296378.28</v>
      </c>
      <c r="D139" s="132">
        <v>9805.732</v>
      </c>
      <c r="E139" s="132">
        <v>56595.28</v>
      </c>
      <c r="F139" s="132">
        <v>71.83908</v>
      </c>
      <c r="G139" s="132">
        <v>1364943</v>
      </c>
    </row>
    <row r="140" spans="1:7" ht="15.75">
      <c r="A140" s="130" t="s">
        <v>395</v>
      </c>
      <c r="B140" s="132">
        <v>1076</v>
      </c>
      <c r="C140" s="132">
        <v>823331.942</v>
      </c>
      <c r="D140" s="132">
        <v>58361.72</v>
      </c>
      <c r="E140" s="132">
        <v>55724.15</v>
      </c>
      <c r="F140" s="132">
        <v>143.6782</v>
      </c>
      <c r="G140" s="132">
        <v>862069</v>
      </c>
    </row>
    <row r="141" spans="1:7" ht="15.75">
      <c r="A141" s="130" t="s">
        <v>396</v>
      </c>
      <c r="B141" s="132">
        <v>544</v>
      </c>
      <c r="C141" s="132">
        <v>473248.159</v>
      </c>
      <c r="D141" s="132">
        <v>86963.63</v>
      </c>
      <c r="E141" s="132">
        <v>149133</v>
      </c>
      <c r="F141" s="132">
        <v>502.8736</v>
      </c>
      <c r="G141" s="132">
        <v>1616379</v>
      </c>
    </row>
    <row r="142" spans="1:7" ht="15.75">
      <c r="A142" s="130" t="s">
        <v>397</v>
      </c>
      <c r="B142" s="132">
        <v>618</v>
      </c>
      <c r="C142" s="132">
        <v>580671.919</v>
      </c>
      <c r="D142" s="132">
        <v>121342.1</v>
      </c>
      <c r="E142" s="132">
        <v>166408.2</v>
      </c>
      <c r="F142" s="132">
        <v>5747.126</v>
      </c>
      <c r="G142" s="132">
        <v>1795977</v>
      </c>
    </row>
    <row r="143" spans="1:7" ht="15.75">
      <c r="A143" s="130" t="s">
        <v>398</v>
      </c>
      <c r="B143" s="132">
        <v>694</v>
      </c>
      <c r="C143" s="132">
        <v>490169.63</v>
      </c>
      <c r="D143" s="132">
        <v>633437.7</v>
      </c>
      <c r="E143" s="132">
        <v>1077785</v>
      </c>
      <c r="F143" s="132">
        <v>83.33333</v>
      </c>
      <c r="G143" s="132">
        <v>13300000</v>
      </c>
    </row>
    <row r="144" spans="1:7" ht="15.75">
      <c r="A144" s="130" t="s">
        <v>399</v>
      </c>
      <c r="B144" s="132">
        <v>88</v>
      </c>
      <c r="C144" s="132">
        <v>113453.334</v>
      </c>
      <c r="D144" s="132">
        <v>34043.26</v>
      </c>
      <c r="E144" s="132">
        <v>58827.27</v>
      </c>
      <c r="F144" s="132">
        <v>416.6667</v>
      </c>
      <c r="G144" s="132">
        <v>416666.7</v>
      </c>
    </row>
    <row r="145" spans="1:7" ht="15.75">
      <c r="A145" s="130" t="s">
        <v>400</v>
      </c>
      <c r="B145" s="132">
        <v>333</v>
      </c>
      <c r="C145" s="132">
        <v>393212.309</v>
      </c>
      <c r="D145" s="132">
        <v>54650.86</v>
      </c>
      <c r="E145" s="132">
        <v>53773.82</v>
      </c>
      <c r="F145" s="132">
        <v>143.6782</v>
      </c>
      <c r="G145" s="132">
        <v>359195.4</v>
      </c>
    </row>
    <row r="146" spans="1:7" ht="15.75">
      <c r="A146" s="130" t="s">
        <v>401</v>
      </c>
      <c r="B146" s="132">
        <v>620</v>
      </c>
      <c r="C146" s="132">
        <v>520866.665</v>
      </c>
      <c r="D146" s="132">
        <v>18024.12</v>
      </c>
      <c r="E146" s="132">
        <v>27564.99</v>
      </c>
      <c r="F146" s="132">
        <v>143.6782</v>
      </c>
      <c r="G146" s="132">
        <v>215517.2</v>
      </c>
    </row>
    <row r="147" spans="1:7" ht="15.75">
      <c r="A147" s="130" t="s">
        <v>402</v>
      </c>
      <c r="B147" s="132">
        <v>55</v>
      </c>
      <c r="C147" s="132">
        <v>49049.6887</v>
      </c>
      <c r="D147" s="132">
        <v>34747.27</v>
      </c>
      <c r="E147" s="132">
        <v>79706.29</v>
      </c>
      <c r="F147" s="132">
        <v>718.3908</v>
      </c>
      <c r="G147" s="132">
        <v>718390.8</v>
      </c>
    </row>
    <row r="148" spans="1:7" ht="15.75">
      <c r="A148" s="130" t="s">
        <v>403</v>
      </c>
      <c r="B148" s="132">
        <v>956</v>
      </c>
      <c r="C148" s="132">
        <v>420383.064</v>
      </c>
      <c r="D148" s="132">
        <v>185522.2</v>
      </c>
      <c r="E148" s="132">
        <v>1392600</v>
      </c>
      <c r="F148" s="132">
        <v>83.33333</v>
      </c>
      <c r="G148" s="132">
        <v>20800000</v>
      </c>
    </row>
    <row r="149" spans="1:7" ht="15.75">
      <c r="A149" s="130" t="s">
        <v>404</v>
      </c>
      <c r="B149" s="132">
        <v>2595</v>
      </c>
      <c r="C149" s="132">
        <v>1947879.3</v>
      </c>
      <c r="D149" s="132">
        <v>26819.92</v>
      </c>
      <c r="E149" s="132">
        <v>94982.5</v>
      </c>
      <c r="F149" s="132">
        <v>71.83908</v>
      </c>
      <c r="G149" s="132">
        <v>4310345</v>
      </c>
    </row>
    <row r="150" spans="1:7" ht="15.75">
      <c r="A150" s="130" t="s">
        <v>405</v>
      </c>
      <c r="B150" s="132">
        <v>562</v>
      </c>
      <c r="C150" s="132">
        <v>457578.574</v>
      </c>
      <c r="D150" s="132">
        <v>67557.18</v>
      </c>
      <c r="E150" s="132">
        <v>57615.59</v>
      </c>
      <c r="F150" s="132">
        <v>416.6667</v>
      </c>
      <c r="G150" s="132">
        <v>359195.4</v>
      </c>
    </row>
    <row r="151" spans="1:7" ht="15.75">
      <c r="A151" s="130" t="s">
        <v>406</v>
      </c>
      <c r="B151" s="132">
        <v>319</v>
      </c>
      <c r="C151" s="132">
        <v>282121.305</v>
      </c>
      <c r="D151" s="132">
        <v>9450.367</v>
      </c>
      <c r="E151" s="132">
        <v>19024.6</v>
      </c>
      <c r="F151" s="132">
        <v>359.1954</v>
      </c>
      <c r="G151" s="132">
        <v>215517.2</v>
      </c>
    </row>
    <row r="152" spans="1:7" ht="15.75">
      <c r="A152" s="130" t="s">
        <v>407</v>
      </c>
      <c r="B152" s="132">
        <v>1744</v>
      </c>
      <c r="C152" s="132">
        <v>1333290.32</v>
      </c>
      <c r="D152" s="132">
        <v>31191.3</v>
      </c>
      <c r="E152" s="132">
        <v>41883.98</v>
      </c>
      <c r="F152" s="132">
        <v>333.3333</v>
      </c>
      <c r="G152" s="132">
        <v>1436782</v>
      </c>
    </row>
    <row r="153" spans="1:7" ht="15.75">
      <c r="A153" s="130" t="s">
        <v>408</v>
      </c>
      <c r="B153" s="132">
        <v>85</v>
      </c>
      <c r="C153" s="132">
        <v>95892.7262</v>
      </c>
      <c r="D153" s="132">
        <v>35897.18</v>
      </c>
      <c r="E153" s="132">
        <v>29013.06</v>
      </c>
      <c r="F153" s="132">
        <v>1795.977</v>
      </c>
      <c r="G153" s="132">
        <v>143678.2</v>
      </c>
    </row>
    <row r="154" spans="1:7" ht="15.75">
      <c r="A154" s="130" t="s">
        <v>409</v>
      </c>
      <c r="B154" s="132">
        <v>86</v>
      </c>
      <c r="C154" s="132">
        <v>83371.7178</v>
      </c>
      <c r="D154" s="132">
        <v>31429.41</v>
      </c>
      <c r="E154" s="132">
        <v>30348.18</v>
      </c>
      <c r="F154" s="132">
        <v>502.8736</v>
      </c>
      <c r="G154" s="132">
        <v>179597.7</v>
      </c>
    </row>
    <row r="155" spans="1:7" ht="15.75">
      <c r="A155" s="130" t="s">
        <v>410</v>
      </c>
      <c r="B155" s="132">
        <v>696</v>
      </c>
      <c r="C155" s="132">
        <v>589091.807</v>
      </c>
      <c r="D155" s="132">
        <v>76259.98</v>
      </c>
      <c r="E155" s="132">
        <v>85551.41</v>
      </c>
      <c r="F155" s="132">
        <v>100.5747</v>
      </c>
      <c r="G155" s="132">
        <v>1508621</v>
      </c>
    </row>
    <row r="156" spans="1:7" ht="15.75">
      <c r="A156" s="130" t="s">
        <v>411</v>
      </c>
      <c r="B156" s="132">
        <v>186</v>
      </c>
      <c r="C156" s="132">
        <v>133344.756</v>
      </c>
      <c r="D156" s="132">
        <v>32935.11</v>
      </c>
      <c r="E156" s="132">
        <v>39026.53</v>
      </c>
      <c r="F156" s="132">
        <v>1436.782</v>
      </c>
      <c r="G156" s="132">
        <v>323275.9</v>
      </c>
    </row>
    <row r="157" spans="1:7" ht="15.75">
      <c r="A157" s="130" t="s">
        <v>412</v>
      </c>
      <c r="B157" s="132">
        <v>61</v>
      </c>
      <c r="C157" s="132">
        <v>53620.7461</v>
      </c>
      <c r="D157" s="132">
        <v>81175.31</v>
      </c>
      <c r="E157" s="132">
        <v>134801</v>
      </c>
      <c r="F157" s="132">
        <v>2873.563</v>
      </c>
      <c r="G157" s="132">
        <v>975574.7</v>
      </c>
    </row>
    <row r="158" spans="1:7" ht="15.75">
      <c r="A158" s="130" t="s">
        <v>413</v>
      </c>
      <c r="B158" s="132">
        <v>16849</v>
      </c>
      <c r="C158" s="132">
        <v>11699728.7</v>
      </c>
      <c r="D158" s="132">
        <v>50551.84</v>
      </c>
      <c r="E158" s="132">
        <v>55923.2</v>
      </c>
      <c r="F158" s="132">
        <v>200</v>
      </c>
      <c r="G158" s="132">
        <v>1000000</v>
      </c>
    </row>
    <row r="159" spans="1:7" ht="15.75">
      <c r="A159" s="130" t="s">
        <v>414</v>
      </c>
      <c r="B159" s="132">
        <v>8010</v>
      </c>
      <c r="C159" s="132">
        <v>7815396.04</v>
      </c>
      <c r="D159" s="132">
        <v>262.5296</v>
      </c>
      <c r="E159" s="132">
        <v>456.6216</v>
      </c>
      <c r="F159" s="132">
        <v>1</v>
      </c>
      <c r="G159" s="132">
        <v>1835</v>
      </c>
    </row>
    <row r="160" spans="1:7" ht="15.75">
      <c r="A160" s="130" t="s">
        <v>415</v>
      </c>
      <c r="B160" s="132">
        <v>9574</v>
      </c>
      <c r="C160" s="132">
        <v>8643680.5</v>
      </c>
      <c r="D160" s="132">
        <v>15480.63</v>
      </c>
      <c r="E160" s="132">
        <v>18527.21</v>
      </c>
      <c r="F160" s="132">
        <v>256.5</v>
      </c>
      <c r="G160" s="132">
        <v>300000</v>
      </c>
    </row>
    <row r="161" spans="1:7" ht="15.75">
      <c r="A161" s="130" t="s">
        <v>416</v>
      </c>
      <c r="B161" s="132">
        <v>11489</v>
      </c>
      <c r="C161" s="132">
        <v>9364208.45</v>
      </c>
      <c r="D161" s="132">
        <v>10051.17</v>
      </c>
      <c r="E161" s="132">
        <v>9210.489</v>
      </c>
      <c r="F161" s="132">
        <v>500</v>
      </c>
      <c r="G161" s="132">
        <v>325000</v>
      </c>
    </row>
    <row r="162" spans="1:7" ht="15.75">
      <c r="A162" s="130" t="s">
        <v>417</v>
      </c>
      <c r="B162" s="132">
        <v>0</v>
      </c>
      <c r="C162" s="132">
        <v>0</v>
      </c>
      <c r="D162" s="133">
        <v>0</v>
      </c>
      <c r="E162" s="133">
        <v>0</v>
      </c>
      <c r="F162" s="133">
        <v>0</v>
      </c>
      <c r="G162" s="134">
        <v>0</v>
      </c>
    </row>
    <row r="163" spans="1:7" ht="15.75">
      <c r="A163" s="130" t="s">
        <v>418</v>
      </c>
      <c r="B163" s="132">
        <v>57</v>
      </c>
      <c r="C163" s="132">
        <v>40671.7359</v>
      </c>
      <c r="D163" s="132">
        <v>31017.09</v>
      </c>
      <c r="E163" s="132">
        <v>12124.88</v>
      </c>
      <c r="F163" s="132">
        <v>3448.276</v>
      </c>
      <c r="G163" s="132">
        <v>64655.17</v>
      </c>
    </row>
    <row r="164" spans="1:7" ht="15.75">
      <c r="A164" s="130" t="s">
        <v>419</v>
      </c>
      <c r="B164" s="132">
        <v>6787</v>
      </c>
      <c r="C164" s="132">
        <v>3057019.14</v>
      </c>
      <c r="D164" s="132">
        <v>38506.57</v>
      </c>
      <c r="E164" s="132">
        <v>17959.65</v>
      </c>
      <c r="F164" s="132">
        <v>1000</v>
      </c>
      <c r="G164" s="132">
        <v>500000</v>
      </c>
    </row>
    <row r="165" spans="1:7" ht="15.75">
      <c r="A165" s="130" t="s">
        <v>420</v>
      </c>
      <c r="B165" s="132">
        <v>28</v>
      </c>
      <c r="C165" s="132">
        <v>10297.7221</v>
      </c>
      <c r="D165" s="132">
        <v>27758.28</v>
      </c>
      <c r="E165" s="132">
        <v>17952.96</v>
      </c>
      <c r="F165" s="132">
        <v>6034.483</v>
      </c>
      <c r="G165" s="132">
        <v>129310.3</v>
      </c>
    </row>
    <row r="166" spans="1:7" ht="15.75">
      <c r="A166" s="130" t="s">
        <v>421</v>
      </c>
      <c r="B166" s="132">
        <v>415</v>
      </c>
      <c r="C166" s="132">
        <v>175520.064</v>
      </c>
      <c r="D166" s="132">
        <v>27311.19</v>
      </c>
      <c r="E166" s="132">
        <v>40757.36</v>
      </c>
      <c r="F166" s="132">
        <v>1000</v>
      </c>
      <c r="G166" s="132">
        <v>400000</v>
      </c>
    </row>
    <row r="167" spans="1:7" ht="15.75">
      <c r="A167" s="130" t="s">
        <v>422</v>
      </c>
      <c r="B167" s="132">
        <v>4</v>
      </c>
      <c r="C167" s="132">
        <v>1434.11127</v>
      </c>
      <c r="D167" s="132">
        <v>6069.022</v>
      </c>
      <c r="E167" s="132">
        <v>8676.848</v>
      </c>
      <c r="F167" s="132">
        <v>2000</v>
      </c>
      <c r="G167" s="132">
        <v>30000</v>
      </c>
    </row>
    <row r="168" spans="1:7" ht="15.75">
      <c r="A168" s="130" t="s">
        <v>281</v>
      </c>
      <c r="B168" s="132">
        <v>3824</v>
      </c>
      <c r="C168" s="132">
        <v>4473061.53</v>
      </c>
      <c r="D168" s="132">
        <v>33264.26</v>
      </c>
      <c r="E168" s="132">
        <v>21217.22</v>
      </c>
      <c r="F168" s="132">
        <v>2586.207</v>
      </c>
      <c r="G168" s="132">
        <v>217000</v>
      </c>
    </row>
    <row r="169" spans="1:7" ht="15.75">
      <c r="A169" s="130" t="s">
        <v>282</v>
      </c>
      <c r="B169" s="132">
        <v>14211</v>
      </c>
      <c r="C169" s="132">
        <v>10004402.9</v>
      </c>
      <c r="D169" s="132">
        <v>41753.23</v>
      </c>
      <c r="E169" s="132">
        <v>54166.4</v>
      </c>
      <c r="F169" s="132">
        <v>833.3333</v>
      </c>
      <c r="G169" s="132">
        <v>1037500</v>
      </c>
    </row>
    <row r="170" spans="1:7" ht="15.75">
      <c r="A170" s="130" t="s">
        <v>423</v>
      </c>
      <c r="B170" s="132">
        <v>4361</v>
      </c>
      <c r="C170" s="132">
        <v>3884631.8</v>
      </c>
      <c r="D170" s="132">
        <v>112383.5</v>
      </c>
      <c r="E170" s="132">
        <v>268011.4</v>
      </c>
      <c r="F170" s="132">
        <v>6.944444</v>
      </c>
      <c r="G170" s="132">
        <v>4427778</v>
      </c>
    </row>
    <row r="171" spans="1:7" ht="15.75">
      <c r="A171" s="130" t="s">
        <v>283</v>
      </c>
      <c r="B171" s="132">
        <v>10594</v>
      </c>
      <c r="C171" s="132">
        <v>7693662.66</v>
      </c>
      <c r="D171" s="132">
        <v>24211.36</v>
      </c>
      <c r="E171" s="132">
        <v>56802.84</v>
      </c>
      <c r="F171" s="132">
        <v>0.1666667</v>
      </c>
      <c r="G171" s="132">
        <v>1700000</v>
      </c>
    </row>
    <row r="172" spans="1:7" ht="15.75">
      <c r="A172" s="130" t="s">
        <v>284</v>
      </c>
      <c r="B172" s="132">
        <v>9124</v>
      </c>
      <c r="C172" s="132">
        <v>6495462</v>
      </c>
      <c r="D172" s="132">
        <v>1063.515</v>
      </c>
      <c r="E172" s="132">
        <v>1109.136</v>
      </c>
      <c r="F172" s="132">
        <v>0.0718391</v>
      </c>
      <c r="G172" s="132">
        <v>18558.43</v>
      </c>
    </row>
    <row r="173" spans="1:7" ht="15.75">
      <c r="A173" s="130" t="s">
        <v>424</v>
      </c>
      <c r="B173" s="132">
        <v>722</v>
      </c>
      <c r="C173" s="132">
        <v>743016.925</v>
      </c>
      <c r="D173" s="132">
        <v>116358.3</v>
      </c>
      <c r="E173" s="132">
        <v>94160.38</v>
      </c>
      <c r="F173" s="132">
        <v>5000</v>
      </c>
      <c r="G173" s="132">
        <v>800000</v>
      </c>
    </row>
    <row r="174" spans="1:7" ht="15.75">
      <c r="A174" s="130" t="s">
        <v>425</v>
      </c>
      <c r="B174" s="132">
        <v>216</v>
      </c>
      <c r="C174" s="132">
        <v>211560.805</v>
      </c>
      <c r="D174" s="132">
        <v>126628.2</v>
      </c>
      <c r="E174" s="132">
        <v>120814</v>
      </c>
      <c r="F174" s="132">
        <v>1000</v>
      </c>
      <c r="G174" s="132">
        <v>508000</v>
      </c>
    </row>
    <row r="175" spans="1:7" ht="15.75">
      <c r="A175" s="130" t="s">
        <v>426</v>
      </c>
      <c r="B175" s="132">
        <v>875</v>
      </c>
      <c r="C175" s="132">
        <v>914798.784</v>
      </c>
      <c r="D175" s="132">
        <v>205664.6</v>
      </c>
      <c r="E175" s="132">
        <v>332564.4</v>
      </c>
      <c r="F175" s="132">
        <v>4761.905</v>
      </c>
      <c r="G175" s="132">
        <v>4000000</v>
      </c>
    </row>
    <row r="176" spans="1:7" ht="15.75">
      <c r="A176" s="130" t="s">
        <v>427</v>
      </c>
      <c r="B176" s="132">
        <v>6921</v>
      </c>
      <c r="C176" s="132">
        <v>4958035.1</v>
      </c>
      <c r="D176" s="132">
        <v>64140.1</v>
      </c>
      <c r="E176" s="132">
        <v>149597.6</v>
      </c>
      <c r="F176" s="132">
        <v>500</v>
      </c>
      <c r="G176" s="132">
        <v>4000000</v>
      </c>
    </row>
    <row r="177" spans="1:7" ht="15.75">
      <c r="A177" s="130" t="s">
        <v>428</v>
      </c>
      <c r="B177" s="132">
        <v>5755</v>
      </c>
      <c r="C177" s="132">
        <v>4784616.73</v>
      </c>
      <c r="D177" s="132">
        <v>61501.78</v>
      </c>
      <c r="E177" s="132">
        <v>196977.6</v>
      </c>
      <c r="F177" s="132">
        <v>0.0069444</v>
      </c>
      <c r="G177" s="132">
        <v>3262200</v>
      </c>
    </row>
    <row r="178" spans="1:7" ht="15.75">
      <c r="A178" s="130" t="s">
        <v>429</v>
      </c>
      <c r="B178" s="132">
        <v>1901</v>
      </c>
      <c r="C178" s="132">
        <v>1478137.14</v>
      </c>
      <c r="D178" s="132">
        <v>21163.04</v>
      </c>
      <c r="E178" s="132">
        <v>26261.71</v>
      </c>
      <c r="F178" s="132">
        <v>83.33333</v>
      </c>
      <c r="G178" s="132">
        <v>868333.3</v>
      </c>
    </row>
    <row r="179" spans="1:7" ht="15.75">
      <c r="A179" s="130" t="s">
        <v>430</v>
      </c>
      <c r="B179" s="132">
        <v>20123</v>
      </c>
      <c r="C179" s="132">
        <v>13755878.7</v>
      </c>
      <c r="D179" s="132">
        <v>1214715</v>
      </c>
      <c r="E179" s="132">
        <v>1452863</v>
      </c>
      <c r="F179" s="132">
        <v>0.5</v>
      </c>
      <c r="G179" s="132">
        <v>34000000</v>
      </c>
    </row>
    <row r="180" spans="1:7" ht="15.75">
      <c r="A180" s="130" t="s">
        <v>285</v>
      </c>
      <c r="B180" s="132">
        <v>8554</v>
      </c>
      <c r="C180" s="132">
        <v>6441521.89</v>
      </c>
      <c r="D180" s="132">
        <v>157055.6</v>
      </c>
      <c r="E180" s="132">
        <v>338289.9</v>
      </c>
      <c r="F180" s="132">
        <v>166.6667</v>
      </c>
      <c r="G180" s="132">
        <v>4758333</v>
      </c>
    </row>
    <row r="181" spans="1:7" ht="15.75">
      <c r="A181" s="130" t="s">
        <v>110</v>
      </c>
      <c r="B181" s="132">
        <v>18394</v>
      </c>
      <c r="C181" s="132">
        <v>12944603.3</v>
      </c>
      <c r="D181" s="132">
        <v>247704.3</v>
      </c>
      <c r="E181" s="132">
        <v>370505.9</v>
      </c>
      <c r="F181" s="132">
        <v>4</v>
      </c>
      <c r="G181" s="132">
        <v>12300000</v>
      </c>
    </row>
    <row r="182" spans="1:7" ht="15.75">
      <c r="A182" s="130" t="s">
        <v>111</v>
      </c>
      <c r="B182" s="132">
        <v>226</v>
      </c>
      <c r="C182" s="132">
        <v>212645.599</v>
      </c>
      <c r="D182" s="132">
        <v>625195.8</v>
      </c>
      <c r="E182" s="132">
        <v>896067</v>
      </c>
      <c r="F182" s="132">
        <v>65000</v>
      </c>
      <c r="G182" s="132">
        <v>10000000</v>
      </c>
    </row>
    <row r="183" spans="1:7" ht="15.75">
      <c r="A183" s="130" t="s">
        <v>112</v>
      </c>
      <c r="B183" s="132">
        <v>5827</v>
      </c>
      <c r="C183" s="132">
        <v>4982415.31</v>
      </c>
      <c r="D183" s="132">
        <v>343564</v>
      </c>
      <c r="E183" s="132">
        <v>361499.6</v>
      </c>
      <c r="F183" s="132">
        <v>10000</v>
      </c>
      <c r="G183" s="132">
        <v>12000000</v>
      </c>
    </row>
    <row r="184" spans="1:7" ht="15.75">
      <c r="A184" s="130" t="s">
        <v>286</v>
      </c>
      <c r="B184" s="132">
        <v>10631</v>
      </c>
      <c r="C184" s="132">
        <v>7832318.9</v>
      </c>
      <c r="D184" s="132">
        <v>125873.5</v>
      </c>
      <c r="E184" s="132">
        <v>310562.7</v>
      </c>
      <c r="F184" s="132">
        <v>0.0833333</v>
      </c>
      <c r="G184" s="132">
        <v>6947000</v>
      </c>
    </row>
    <row r="185" spans="1:7" ht="15.75">
      <c r="A185" s="130" t="s">
        <v>431</v>
      </c>
      <c r="B185" s="132">
        <v>875</v>
      </c>
      <c r="C185" s="132">
        <v>914798.784</v>
      </c>
      <c r="D185" s="132">
        <v>215937.9</v>
      </c>
      <c r="E185" s="132">
        <v>349108.7</v>
      </c>
      <c r="F185" s="132">
        <v>5000</v>
      </c>
      <c r="G185" s="132">
        <v>4000000</v>
      </c>
    </row>
    <row r="186" spans="1:7" ht="15.75">
      <c r="A186" s="130" t="s">
        <v>113</v>
      </c>
      <c r="B186" s="132">
        <v>1210</v>
      </c>
      <c r="C186" s="132">
        <v>802834</v>
      </c>
      <c r="D186" s="132">
        <v>303603.1</v>
      </c>
      <c r="E186" s="132">
        <v>506307.9</v>
      </c>
      <c r="F186" s="132">
        <v>5000</v>
      </c>
      <c r="G186" s="132">
        <v>8000000</v>
      </c>
    </row>
    <row r="187" spans="1:7" ht="15.75">
      <c r="A187" s="130" t="s">
        <v>114</v>
      </c>
      <c r="B187" s="132">
        <v>0</v>
      </c>
      <c r="C187" s="132">
        <v>0</v>
      </c>
      <c r="D187" s="135">
        <v>0</v>
      </c>
      <c r="E187" s="133">
        <v>0</v>
      </c>
      <c r="F187" s="133">
        <v>0</v>
      </c>
      <c r="G187" s="134">
        <v>0</v>
      </c>
    </row>
    <row r="188" spans="1:7" ht="15.75">
      <c r="A188" s="130" t="s">
        <v>287</v>
      </c>
      <c r="B188" s="132">
        <v>2212</v>
      </c>
      <c r="C188" s="132">
        <v>1306580.21</v>
      </c>
      <c r="D188" s="132">
        <v>415199.4</v>
      </c>
      <c r="E188" s="132">
        <v>904391.1</v>
      </c>
      <c r="F188" s="132">
        <v>5000</v>
      </c>
      <c r="G188" s="132">
        <v>15000000</v>
      </c>
    </row>
    <row r="189" spans="1:7" ht="15.75">
      <c r="A189" s="130" t="s">
        <v>115</v>
      </c>
      <c r="B189" s="132">
        <v>14155</v>
      </c>
      <c r="C189" s="132">
        <v>11054895.7</v>
      </c>
      <c r="D189" s="132">
        <v>1162400</v>
      </c>
      <c r="E189" s="132">
        <v>3967151</v>
      </c>
      <c r="F189" s="132">
        <v>2500</v>
      </c>
      <c r="G189" s="132">
        <v>250000000</v>
      </c>
    </row>
    <row r="190" spans="1:7" ht="15.75">
      <c r="A190" s="130" t="s">
        <v>288</v>
      </c>
      <c r="B190" s="132">
        <v>5969</v>
      </c>
      <c r="C190" s="132">
        <v>5080957.49</v>
      </c>
      <c r="D190" s="132">
        <v>155916.3</v>
      </c>
      <c r="E190" s="132">
        <v>306255.1</v>
      </c>
      <c r="F190" s="132">
        <v>416.6667</v>
      </c>
      <c r="G190" s="132">
        <v>8000000</v>
      </c>
    </row>
    <row r="191" spans="1:7" ht="15.75">
      <c r="A191" s="130" t="s">
        <v>289</v>
      </c>
      <c r="B191" s="132">
        <v>6387</v>
      </c>
      <c r="C191" s="132">
        <v>4176725.38</v>
      </c>
      <c r="D191" s="132">
        <v>603691.9</v>
      </c>
      <c r="E191" s="132">
        <v>735071.5</v>
      </c>
      <c r="F191" s="132">
        <v>10000</v>
      </c>
      <c r="G191" s="132">
        <v>16000000</v>
      </c>
    </row>
    <row r="192" spans="1:7" ht="15.75">
      <c r="A192" s="130" t="s">
        <v>290</v>
      </c>
      <c r="B192" s="132">
        <v>6668</v>
      </c>
      <c r="C192" s="132">
        <v>5889892.42</v>
      </c>
      <c r="D192" s="132">
        <v>1282813</v>
      </c>
      <c r="E192" s="132">
        <v>1276912</v>
      </c>
      <c r="F192" s="132">
        <v>32000</v>
      </c>
      <c r="G192" s="132">
        <v>25000000</v>
      </c>
    </row>
    <row r="193" spans="1:7" ht="15.75">
      <c r="A193" s="130" t="s">
        <v>172</v>
      </c>
      <c r="B193" s="132">
        <v>67291</v>
      </c>
      <c r="C193" s="132">
        <v>47022449.7</v>
      </c>
      <c r="D193" s="132">
        <v>3761.748</v>
      </c>
      <c r="E193" s="132">
        <v>4884.85</v>
      </c>
      <c r="F193" s="132">
        <v>6.993007</v>
      </c>
      <c r="G193" s="132">
        <v>230769.2</v>
      </c>
    </row>
    <row r="194" spans="1:7" ht="15.75">
      <c r="A194" s="130" t="s">
        <v>116</v>
      </c>
      <c r="B194" s="132">
        <v>1149</v>
      </c>
      <c r="C194" s="132">
        <v>1087382.45</v>
      </c>
      <c r="D194" s="132">
        <v>211474.1</v>
      </c>
      <c r="E194" s="132">
        <v>817043.4</v>
      </c>
      <c r="F194" s="132">
        <v>416.6667</v>
      </c>
      <c r="G194" s="132">
        <v>10000000</v>
      </c>
    </row>
    <row r="195" spans="1:7" ht="15.75">
      <c r="A195" s="130" t="s">
        <v>11</v>
      </c>
      <c r="B195" s="132">
        <v>1074</v>
      </c>
      <c r="C195" s="132">
        <v>741544.348</v>
      </c>
      <c r="D195" s="132">
        <v>444592.7</v>
      </c>
      <c r="E195" s="132">
        <v>660642</v>
      </c>
      <c r="F195" s="132">
        <v>5000</v>
      </c>
      <c r="G195" s="132">
        <v>5160000</v>
      </c>
    </row>
    <row r="196" spans="1:7" ht="15.75">
      <c r="A196" s="130" t="s">
        <v>12</v>
      </c>
      <c r="B196" s="132">
        <v>0</v>
      </c>
      <c r="C196" s="132">
        <v>0</v>
      </c>
      <c r="D196" s="133">
        <v>0</v>
      </c>
      <c r="E196" s="133">
        <v>0</v>
      </c>
      <c r="F196" s="133">
        <v>0</v>
      </c>
      <c r="G196" s="134">
        <v>0</v>
      </c>
    </row>
    <row r="197" spans="1:7" ht="15.75">
      <c r="A197" s="130" t="s">
        <v>13</v>
      </c>
      <c r="B197" s="132">
        <v>1473</v>
      </c>
      <c r="C197" s="132">
        <v>1089693.44</v>
      </c>
      <c r="D197" s="132">
        <v>644097.2</v>
      </c>
      <c r="E197" s="132">
        <v>992438.9</v>
      </c>
      <c r="F197" s="132">
        <v>10000</v>
      </c>
      <c r="G197" s="132">
        <v>15000000</v>
      </c>
    </row>
    <row r="198" spans="1:7" ht="15.75">
      <c r="A198" s="130" t="s">
        <v>77</v>
      </c>
      <c r="B198" s="132">
        <v>6315</v>
      </c>
      <c r="C198" s="132">
        <v>4004809.13</v>
      </c>
      <c r="D198" s="132">
        <v>157227</v>
      </c>
      <c r="E198" s="132">
        <v>364433.6</v>
      </c>
      <c r="F198" s="132">
        <v>833.3333</v>
      </c>
      <c r="G198" s="132">
        <v>6300000</v>
      </c>
    </row>
    <row r="199" spans="1:7" ht="15.75">
      <c r="A199" s="130" t="s">
        <v>14</v>
      </c>
      <c r="B199" s="132">
        <v>15021</v>
      </c>
      <c r="C199" s="132">
        <v>9721610.46</v>
      </c>
      <c r="D199" s="132">
        <v>780910</v>
      </c>
      <c r="E199" s="132">
        <v>4533288</v>
      </c>
      <c r="F199" s="132">
        <v>833.3333</v>
      </c>
      <c r="G199" s="132">
        <v>250000000</v>
      </c>
    </row>
    <row r="200" spans="1:7" ht="15.75">
      <c r="A200" s="130" t="s">
        <v>291</v>
      </c>
      <c r="B200" s="132">
        <v>13921</v>
      </c>
      <c r="C200" s="132">
        <v>8733332.53</v>
      </c>
      <c r="D200" s="132">
        <v>578457.6</v>
      </c>
      <c r="E200" s="132">
        <v>2111044</v>
      </c>
      <c r="F200" s="132">
        <v>833.3333</v>
      </c>
      <c r="G200" s="132">
        <v>120000000</v>
      </c>
    </row>
    <row r="201" spans="1:7" ht="15.75">
      <c r="A201" s="130" t="s">
        <v>292</v>
      </c>
      <c r="B201" s="132">
        <v>1100</v>
      </c>
      <c r="C201" s="132">
        <v>988277.928</v>
      </c>
      <c r="D201" s="132">
        <v>2806015</v>
      </c>
      <c r="E201" s="132">
        <v>12700000</v>
      </c>
      <c r="F201" s="132">
        <v>2500</v>
      </c>
      <c r="G201" s="132">
        <v>250000000</v>
      </c>
    </row>
    <row r="202" spans="1:7" ht="15.75">
      <c r="A202" s="130" t="s">
        <v>293</v>
      </c>
      <c r="B202" s="132">
        <v>271</v>
      </c>
      <c r="C202" s="132">
        <v>211429.549</v>
      </c>
      <c r="D202" s="132">
        <v>1706882</v>
      </c>
      <c r="E202" s="132">
        <v>3355501</v>
      </c>
      <c r="F202" s="132">
        <v>4166.667</v>
      </c>
      <c r="G202" s="132">
        <v>25000000</v>
      </c>
    </row>
    <row r="203" spans="1:7" ht="15.75">
      <c r="A203" s="130" t="s">
        <v>432</v>
      </c>
      <c r="B203" s="132">
        <v>67332</v>
      </c>
      <c r="C203" s="132">
        <v>47072717.7</v>
      </c>
      <c r="D203" s="132">
        <v>47200000</v>
      </c>
      <c r="E203" s="132">
        <v>0</v>
      </c>
      <c r="F203" s="132">
        <v>47200000</v>
      </c>
      <c r="G203" s="132">
        <v>47200000</v>
      </c>
    </row>
    <row r="204" spans="1:7" ht="15.75">
      <c r="A204" s="130" t="s">
        <v>433</v>
      </c>
      <c r="B204" s="132">
        <v>67332</v>
      </c>
      <c r="C204" s="132">
        <v>47072717.7</v>
      </c>
      <c r="D204" s="132">
        <v>2.671472</v>
      </c>
      <c r="E204" s="132">
        <v>1.695579</v>
      </c>
      <c r="F204" s="132">
        <v>1</v>
      </c>
      <c r="G204" s="132">
        <v>16</v>
      </c>
    </row>
    <row r="205" spans="1:7" ht="15.75">
      <c r="A205" s="130" t="s">
        <v>434</v>
      </c>
      <c r="B205" s="132">
        <v>20141</v>
      </c>
      <c r="C205" s="132">
        <v>13763147.9</v>
      </c>
      <c r="D205" s="132">
        <v>1</v>
      </c>
      <c r="E205" s="132">
        <v>0</v>
      </c>
      <c r="F205" s="132">
        <v>1</v>
      </c>
      <c r="G205" s="132">
        <v>1</v>
      </c>
    </row>
    <row r="206" spans="1:7" ht="15.75">
      <c r="A206" s="130" t="s">
        <v>435</v>
      </c>
      <c r="B206" s="132">
        <v>67332</v>
      </c>
      <c r="C206" s="132">
        <v>47072717.7</v>
      </c>
      <c r="D206" s="132">
        <v>1</v>
      </c>
      <c r="E206" s="132">
        <v>0</v>
      </c>
      <c r="F206" s="132">
        <v>1</v>
      </c>
      <c r="G206" s="132">
        <v>1</v>
      </c>
    </row>
    <row r="207" spans="1:7" ht="15.75">
      <c r="A207" s="130" t="s">
        <v>167</v>
      </c>
      <c r="B207" s="132">
        <v>2192</v>
      </c>
      <c r="C207" s="132">
        <v>1480060.79</v>
      </c>
      <c r="D207" s="132">
        <v>166674.6</v>
      </c>
      <c r="E207" s="132">
        <v>238653</v>
      </c>
      <c r="F207" s="132">
        <v>1000</v>
      </c>
      <c r="G207" s="132">
        <v>3850000</v>
      </c>
    </row>
    <row r="208" spans="1:7" ht="15.75">
      <c r="A208" s="130" t="s">
        <v>173</v>
      </c>
      <c r="B208" s="132">
        <v>13995</v>
      </c>
      <c r="C208" s="132">
        <v>8630993.76</v>
      </c>
      <c r="D208" s="132">
        <v>490041</v>
      </c>
      <c r="E208" s="132">
        <v>1533788</v>
      </c>
      <c r="F208" s="132">
        <v>90</v>
      </c>
      <c r="G208" s="132">
        <v>25000000</v>
      </c>
    </row>
    <row r="209" spans="1:7" ht="15.75">
      <c r="A209" s="130" t="s">
        <v>436</v>
      </c>
      <c r="B209" s="132">
        <v>962</v>
      </c>
      <c r="C209" s="132">
        <v>574070.759</v>
      </c>
      <c r="D209" s="132">
        <v>280103</v>
      </c>
      <c r="E209" s="132">
        <v>651157.5</v>
      </c>
      <c r="F209" s="132">
        <v>333.3333</v>
      </c>
      <c r="G209" s="132">
        <v>3596250</v>
      </c>
    </row>
  </sheetData>
  <sheetProtection/>
  <mergeCells count="8">
    <mergeCell ref="A4:G4"/>
    <mergeCell ref="G1:G3"/>
    <mergeCell ref="A1:A3"/>
    <mergeCell ref="B1:B3"/>
    <mergeCell ref="C1:C3"/>
    <mergeCell ref="D1:D3"/>
    <mergeCell ref="E1:E3"/>
    <mergeCell ref="F1:F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218"/>
  <sheetViews>
    <sheetView zoomScale="80" zoomScaleNormal="80" zoomScalePageLayoutView="0" workbookViewId="0" topLeftCell="A1">
      <selection activeCell="C11" sqref="C11"/>
    </sheetView>
  </sheetViews>
  <sheetFormatPr defaultColWidth="11.421875" defaultRowHeight="12.75"/>
  <cols>
    <col min="1" max="1" width="19.140625" style="155" customWidth="1"/>
    <col min="2" max="2" width="46.140625" style="155" customWidth="1"/>
    <col min="3" max="3" width="36.00390625" style="155" customWidth="1"/>
    <col min="4" max="4" width="64.28125" style="155" customWidth="1"/>
    <col min="5" max="5" width="87.28125" style="155" customWidth="1"/>
    <col min="6" max="6" width="61.140625" style="155" customWidth="1"/>
    <col min="7" max="8" width="22.140625" style="155" customWidth="1"/>
    <col min="9" max="9" width="19.00390625" style="155" customWidth="1"/>
    <col min="10" max="10" width="25.28125" style="155" customWidth="1"/>
    <col min="11" max="11" width="20.421875" style="155" customWidth="1"/>
    <col min="12" max="12" width="19.28125" style="155" customWidth="1"/>
    <col min="13" max="13" width="23.57421875" style="155" customWidth="1"/>
    <col min="14" max="14" width="26.28125" style="155" customWidth="1"/>
    <col min="15" max="15" width="23.00390625" style="155" customWidth="1"/>
    <col min="16" max="16" width="24.140625" style="155" customWidth="1"/>
    <col min="17" max="17" width="20.140625" style="155" customWidth="1"/>
    <col min="18" max="18" width="22.00390625" style="155" customWidth="1"/>
    <col min="19" max="19" width="21.28125" style="155" customWidth="1"/>
    <col min="20" max="20" width="24.28125" style="155" customWidth="1"/>
    <col min="21" max="21" width="23.421875" style="155" customWidth="1"/>
    <col min="22" max="22" width="23.7109375" style="155" customWidth="1"/>
    <col min="23" max="23" width="26.57421875" style="155" customWidth="1"/>
    <col min="24" max="24" width="24.00390625" style="155" customWidth="1"/>
    <col min="25" max="25" width="21.28125" style="155" customWidth="1"/>
    <col min="26" max="26" width="24.00390625" style="155" customWidth="1"/>
    <col min="27" max="27" width="24.140625" style="155" customWidth="1"/>
    <col min="28" max="28" width="28.140625" style="155" customWidth="1"/>
    <col min="29" max="16384" width="11.421875" style="155" customWidth="1"/>
  </cols>
  <sheetData>
    <row r="1" spans="1:28" s="161" customFormat="1" ht="39.75" customHeight="1" thickBot="1">
      <c r="A1" s="157" t="s">
        <v>846</v>
      </c>
      <c r="B1" s="157" t="s">
        <v>40</v>
      </c>
      <c r="C1" s="157" t="s">
        <v>847</v>
      </c>
      <c r="D1" s="157" t="s">
        <v>848</v>
      </c>
      <c r="E1" s="157" t="s">
        <v>849</v>
      </c>
      <c r="F1" s="157" t="s">
        <v>850</v>
      </c>
      <c r="G1" s="157" t="s">
        <v>851</v>
      </c>
      <c r="H1" s="157" t="s">
        <v>852</v>
      </c>
      <c r="I1" s="157" t="s">
        <v>853</v>
      </c>
      <c r="J1" s="157" t="s">
        <v>854</v>
      </c>
      <c r="K1" s="157" t="s">
        <v>855</v>
      </c>
      <c r="L1" s="157" t="s">
        <v>856</v>
      </c>
      <c r="M1" s="157" t="s">
        <v>857</v>
      </c>
      <c r="N1" s="157" t="s">
        <v>858</v>
      </c>
      <c r="O1" s="157" t="s">
        <v>859</v>
      </c>
      <c r="P1" s="157" t="s">
        <v>860</v>
      </c>
      <c r="Q1" s="157" t="s">
        <v>861</v>
      </c>
      <c r="R1" s="157" t="s">
        <v>862</v>
      </c>
      <c r="S1" s="157" t="s">
        <v>863</v>
      </c>
      <c r="T1" s="157" t="s">
        <v>864</v>
      </c>
      <c r="U1" s="157" t="s">
        <v>865</v>
      </c>
      <c r="V1" s="157" t="s">
        <v>866</v>
      </c>
      <c r="W1" s="157" t="s">
        <v>867</v>
      </c>
      <c r="X1" s="157" t="s">
        <v>868</v>
      </c>
      <c r="Y1" s="157" t="s">
        <v>869</v>
      </c>
      <c r="Z1" s="157" t="s">
        <v>870</v>
      </c>
      <c r="AA1" s="157" t="s">
        <v>871</v>
      </c>
      <c r="AB1" s="157" t="s">
        <v>872</v>
      </c>
    </row>
    <row r="2" spans="1:28" ht="15.75" customHeight="1">
      <c r="A2" s="163" t="s">
        <v>95</v>
      </c>
      <c r="B2" s="164" t="s">
        <v>873</v>
      </c>
      <c r="C2" s="164" t="s">
        <v>874</v>
      </c>
      <c r="D2" s="164" t="s">
        <v>875</v>
      </c>
      <c r="E2" s="164" t="s">
        <v>876</v>
      </c>
      <c r="F2" s="164" t="s">
        <v>877</v>
      </c>
      <c r="G2" s="164"/>
      <c r="H2" s="164"/>
      <c r="I2" s="164" t="s">
        <v>878</v>
      </c>
      <c r="J2" s="164"/>
      <c r="K2" s="164"/>
      <c r="L2" s="164"/>
      <c r="M2" s="164"/>
      <c r="N2" s="164"/>
      <c r="O2" s="164"/>
      <c r="P2" s="164"/>
      <c r="Q2" s="164"/>
      <c r="R2" s="164"/>
      <c r="S2" s="164"/>
      <c r="T2" s="164"/>
      <c r="U2" s="164"/>
      <c r="V2" s="164"/>
      <c r="W2" s="164"/>
      <c r="X2" s="164"/>
      <c r="Y2" s="164"/>
      <c r="Z2" s="164"/>
      <c r="AA2" s="164"/>
      <c r="AB2" s="165"/>
    </row>
    <row r="3" spans="1:28" ht="15.75" customHeight="1">
      <c r="A3" s="166" t="s">
        <v>96</v>
      </c>
      <c r="B3" s="159" t="s">
        <v>879</v>
      </c>
      <c r="C3" s="159" t="s">
        <v>880</v>
      </c>
      <c r="D3" s="159"/>
      <c r="E3" s="159"/>
      <c r="F3" s="159" t="s">
        <v>881</v>
      </c>
      <c r="G3" s="159"/>
      <c r="H3" s="159"/>
      <c r="I3" s="159" t="s">
        <v>878</v>
      </c>
      <c r="J3" s="159"/>
      <c r="K3" s="159"/>
      <c r="L3" s="159"/>
      <c r="M3" s="159"/>
      <c r="N3" s="159"/>
      <c r="O3" s="159"/>
      <c r="P3" s="159"/>
      <c r="Q3" s="159"/>
      <c r="R3" s="159"/>
      <c r="S3" s="159"/>
      <c r="T3" s="159"/>
      <c r="U3" s="159"/>
      <c r="V3" s="159"/>
      <c r="W3" s="159"/>
      <c r="X3" s="159"/>
      <c r="Y3" s="159"/>
      <c r="Z3" s="159"/>
      <c r="AA3" s="159"/>
      <c r="AB3" s="167"/>
    </row>
    <row r="4" spans="1:28" ht="15.75" customHeight="1">
      <c r="A4" s="166" t="s">
        <v>97</v>
      </c>
      <c r="B4" s="159" t="s">
        <v>882</v>
      </c>
      <c r="C4" s="159" t="s">
        <v>883</v>
      </c>
      <c r="D4" s="159" t="s">
        <v>884</v>
      </c>
      <c r="E4" s="159" t="s">
        <v>885</v>
      </c>
      <c r="F4" s="159"/>
      <c r="G4" s="159"/>
      <c r="H4" s="159"/>
      <c r="I4" s="159" t="s">
        <v>878</v>
      </c>
      <c r="J4" s="159"/>
      <c r="K4" s="159"/>
      <c r="L4" s="159"/>
      <c r="M4" s="159"/>
      <c r="N4" s="159"/>
      <c r="O4" s="159"/>
      <c r="P4" s="159"/>
      <c r="Q4" s="159"/>
      <c r="R4" s="159"/>
      <c r="S4" s="159"/>
      <c r="T4" s="159"/>
      <c r="U4" s="159"/>
      <c r="V4" s="159"/>
      <c r="W4" s="159"/>
      <c r="X4" s="159"/>
      <c r="Y4" s="159"/>
      <c r="Z4" s="159"/>
      <c r="AA4" s="159"/>
      <c r="AB4" s="167"/>
    </row>
    <row r="5" spans="1:28" ht="15.75" customHeight="1">
      <c r="A5" s="166" t="s">
        <v>136</v>
      </c>
      <c r="B5" s="159" t="s">
        <v>886</v>
      </c>
      <c r="C5" s="159" t="s">
        <v>880</v>
      </c>
      <c r="D5" s="159" t="s">
        <v>96</v>
      </c>
      <c r="E5" s="159"/>
      <c r="F5" s="159" t="s">
        <v>887</v>
      </c>
      <c r="G5" s="159"/>
      <c r="H5" s="159"/>
      <c r="I5" s="159" t="s">
        <v>878</v>
      </c>
      <c r="J5" s="159"/>
      <c r="K5" s="159"/>
      <c r="L5" s="159"/>
      <c r="M5" s="159"/>
      <c r="N5" s="159"/>
      <c r="O5" s="159"/>
      <c r="P5" s="159"/>
      <c r="Q5" s="159"/>
      <c r="R5" s="159"/>
      <c r="S5" s="159"/>
      <c r="T5" s="159"/>
      <c r="U5" s="159"/>
      <c r="V5" s="159"/>
      <c r="W5" s="159"/>
      <c r="X5" s="159"/>
      <c r="Y5" s="159"/>
      <c r="Z5" s="159"/>
      <c r="AA5" s="159"/>
      <c r="AB5" s="167"/>
    </row>
    <row r="6" spans="1:28" ht="15.75" customHeight="1">
      <c r="A6" s="166" t="s">
        <v>135</v>
      </c>
      <c r="B6" s="159" t="s">
        <v>888</v>
      </c>
      <c r="C6" s="159" t="s">
        <v>889</v>
      </c>
      <c r="D6" s="159" t="s">
        <v>99</v>
      </c>
      <c r="E6" s="159"/>
      <c r="F6" s="159" t="s">
        <v>887</v>
      </c>
      <c r="G6" s="159"/>
      <c r="H6" s="159"/>
      <c r="I6" s="159" t="s">
        <v>878</v>
      </c>
      <c r="J6" s="159"/>
      <c r="K6" s="159"/>
      <c r="L6" s="159"/>
      <c r="M6" s="159"/>
      <c r="N6" s="159"/>
      <c r="O6" s="159"/>
      <c r="P6" s="159"/>
      <c r="Q6" s="159"/>
      <c r="R6" s="159"/>
      <c r="S6" s="159"/>
      <c r="T6" s="159"/>
      <c r="U6" s="159"/>
      <c r="V6" s="159"/>
      <c r="W6" s="159"/>
      <c r="X6" s="159"/>
      <c r="Y6" s="159"/>
      <c r="Z6" s="159"/>
      <c r="AA6" s="159"/>
      <c r="AB6" s="167"/>
    </row>
    <row r="7" spans="1:28" ht="15.75" customHeight="1">
      <c r="A7" s="166" t="s">
        <v>98</v>
      </c>
      <c r="B7" s="159" t="s">
        <v>890</v>
      </c>
      <c r="C7" s="159" t="s">
        <v>891</v>
      </c>
      <c r="D7" s="159" t="s">
        <v>892</v>
      </c>
      <c r="E7" s="159" t="s">
        <v>893</v>
      </c>
      <c r="F7" s="159"/>
      <c r="G7" s="159"/>
      <c r="H7" s="159"/>
      <c r="I7" s="159" t="s">
        <v>878</v>
      </c>
      <c r="J7" s="159"/>
      <c r="K7" s="159"/>
      <c r="L7" s="159"/>
      <c r="M7" s="159"/>
      <c r="N7" s="159"/>
      <c r="O7" s="159"/>
      <c r="P7" s="159"/>
      <c r="Q7" s="159"/>
      <c r="R7" s="159"/>
      <c r="S7" s="159"/>
      <c r="T7" s="159"/>
      <c r="U7" s="159"/>
      <c r="V7" s="159"/>
      <c r="W7" s="159"/>
      <c r="X7" s="159"/>
      <c r="Y7" s="159"/>
      <c r="Z7" s="159"/>
      <c r="AA7" s="159"/>
      <c r="AB7" s="167"/>
    </row>
    <row r="8" spans="1:28" ht="15.75" customHeight="1">
      <c r="A8" s="166" t="s">
        <v>99</v>
      </c>
      <c r="B8" s="159" t="s">
        <v>894</v>
      </c>
      <c r="C8" s="159" t="s">
        <v>889</v>
      </c>
      <c r="D8" s="159"/>
      <c r="E8" s="159"/>
      <c r="F8" s="159" t="s">
        <v>881</v>
      </c>
      <c r="G8" s="159"/>
      <c r="H8" s="159"/>
      <c r="I8" s="159" t="s">
        <v>878</v>
      </c>
      <c r="J8" s="159"/>
      <c r="K8" s="159"/>
      <c r="L8" s="159"/>
      <c r="M8" s="159"/>
      <c r="N8" s="159"/>
      <c r="O8" s="159"/>
      <c r="P8" s="159"/>
      <c r="Q8" s="159"/>
      <c r="R8" s="159"/>
      <c r="S8" s="159"/>
      <c r="T8" s="159"/>
      <c r="U8" s="159"/>
      <c r="V8" s="159"/>
      <c r="W8" s="159"/>
      <c r="X8" s="159"/>
      <c r="Y8" s="159"/>
      <c r="Z8" s="159"/>
      <c r="AA8" s="159"/>
      <c r="AB8" s="167"/>
    </row>
    <row r="9" spans="1:28" ht="15.75" customHeight="1">
      <c r="A9" s="166" t="s">
        <v>434</v>
      </c>
      <c r="B9" s="159" t="s">
        <v>895</v>
      </c>
      <c r="C9" s="159" t="s">
        <v>896</v>
      </c>
      <c r="D9" s="159" t="s">
        <v>897</v>
      </c>
      <c r="E9" s="159" t="s">
        <v>898</v>
      </c>
      <c r="F9" s="159"/>
      <c r="G9" s="159" t="s">
        <v>899</v>
      </c>
      <c r="H9" s="159"/>
      <c r="I9" s="159" t="s">
        <v>900</v>
      </c>
      <c r="J9" s="159"/>
      <c r="K9" s="159" t="s">
        <v>901</v>
      </c>
      <c r="L9" s="159" t="s">
        <v>902</v>
      </c>
      <c r="M9" s="159"/>
      <c r="N9" s="159"/>
      <c r="O9" s="159"/>
      <c r="P9" s="159"/>
      <c r="Q9" s="159"/>
      <c r="R9" s="159"/>
      <c r="S9" s="159"/>
      <c r="T9" s="159"/>
      <c r="U9" s="159"/>
      <c r="V9" s="159"/>
      <c r="W9" s="159"/>
      <c r="X9" s="159"/>
      <c r="Y9" s="159"/>
      <c r="Z9" s="159"/>
      <c r="AA9" s="159"/>
      <c r="AB9" s="167"/>
    </row>
    <row r="10" spans="1:28" ht="15.75" customHeight="1">
      <c r="A10" s="166" t="s">
        <v>433</v>
      </c>
      <c r="B10" s="159" t="s">
        <v>903</v>
      </c>
      <c r="C10" s="159"/>
      <c r="D10" s="159"/>
      <c r="E10" s="159"/>
      <c r="F10" s="159" t="s">
        <v>904</v>
      </c>
      <c r="G10" s="159" t="s">
        <v>905</v>
      </c>
      <c r="H10" s="159"/>
      <c r="I10" s="159" t="s">
        <v>900</v>
      </c>
      <c r="J10" s="159"/>
      <c r="K10" s="159"/>
      <c r="L10" s="159"/>
      <c r="M10" s="159"/>
      <c r="N10" s="159"/>
      <c r="O10" s="159"/>
      <c r="P10" s="159"/>
      <c r="Q10" s="159"/>
      <c r="R10" s="159"/>
      <c r="S10" s="159"/>
      <c r="T10" s="159"/>
      <c r="U10" s="159"/>
      <c r="V10" s="159"/>
      <c r="W10" s="159"/>
      <c r="X10" s="159"/>
      <c r="Y10" s="159"/>
      <c r="Z10" s="159"/>
      <c r="AA10" s="159"/>
      <c r="AB10" s="167"/>
    </row>
    <row r="11" spans="1:28" ht="15.75" customHeight="1">
      <c r="A11" s="166" t="s">
        <v>432</v>
      </c>
      <c r="B11" s="159" t="s">
        <v>906</v>
      </c>
      <c r="C11" s="159"/>
      <c r="D11" s="159"/>
      <c r="E11" s="159"/>
      <c r="F11" s="159" t="s">
        <v>907</v>
      </c>
      <c r="G11" s="159"/>
      <c r="H11" s="159"/>
      <c r="I11" s="159" t="s">
        <v>908</v>
      </c>
      <c r="J11" s="159"/>
      <c r="K11" s="159"/>
      <c r="L11" s="159"/>
      <c r="M11" s="159"/>
      <c r="N11" s="159"/>
      <c r="O11" s="159"/>
      <c r="P11" s="159"/>
      <c r="Q11" s="159"/>
      <c r="R11" s="159"/>
      <c r="S11" s="159"/>
      <c r="T11" s="159"/>
      <c r="U11" s="159"/>
      <c r="V11" s="159"/>
      <c r="W11" s="159"/>
      <c r="X11" s="159"/>
      <c r="Y11" s="159"/>
      <c r="Z11" s="159"/>
      <c r="AA11" s="159"/>
      <c r="AB11" s="167"/>
    </row>
    <row r="12" spans="1:28" ht="15.75" customHeight="1" thickBot="1">
      <c r="A12" s="168" t="s">
        <v>435</v>
      </c>
      <c r="B12" s="169" t="s">
        <v>909</v>
      </c>
      <c r="C12" s="169"/>
      <c r="D12" s="169"/>
      <c r="E12" s="169"/>
      <c r="F12" s="169" t="s">
        <v>910</v>
      </c>
      <c r="G12" s="169"/>
      <c r="H12" s="169"/>
      <c r="I12" s="169" t="s">
        <v>878</v>
      </c>
      <c r="J12" s="169"/>
      <c r="K12" s="169"/>
      <c r="L12" s="169"/>
      <c r="M12" s="169"/>
      <c r="N12" s="169"/>
      <c r="O12" s="169"/>
      <c r="P12" s="169"/>
      <c r="Q12" s="169"/>
      <c r="R12" s="169"/>
      <c r="S12" s="169"/>
      <c r="T12" s="169"/>
      <c r="U12" s="169"/>
      <c r="V12" s="169"/>
      <c r="W12" s="169"/>
      <c r="X12" s="169"/>
      <c r="Y12" s="169"/>
      <c r="Z12" s="169"/>
      <c r="AA12" s="169"/>
      <c r="AB12" s="170"/>
    </row>
    <row r="13" spans="1:28" ht="15.75" customHeight="1">
      <c r="A13" s="166" t="s">
        <v>321</v>
      </c>
      <c r="B13" s="159" t="s">
        <v>911</v>
      </c>
      <c r="C13" s="159" t="s">
        <v>912</v>
      </c>
      <c r="D13" s="159" t="s">
        <v>913</v>
      </c>
      <c r="E13" s="159" t="s">
        <v>914</v>
      </c>
      <c r="F13" s="159" t="s">
        <v>915</v>
      </c>
      <c r="G13" s="159"/>
      <c r="H13" s="159"/>
      <c r="I13" s="159"/>
      <c r="J13" s="159"/>
      <c r="K13" s="159"/>
      <c r="L13" s="159"/>
      <c r="M13" s="159"/>
      <c r="N13" s="159"/>
      <c r="O13" s="159"/>
      <c r="P13" s="159"/>
      <c r="Q13" s="159"/>
      <c r="R13" s="159"/>
      <c r="S13" s="159"/>
      <c r="T13" s="159"/>
      <c r="U13" s="159"/>
      <c r="V13" s="159"/>
      <c r="W13" s="159"/>
      <c r="X13" s="159"/>
      <c r="Y13" s="159"/>
      <c r="Z13" s="159"/>
      <c r="AA13" s="159"/>
      <c r="AB13" s="167"/>
    </row>
    <row r="14" spans="1:28" ht="15.75" customHeight="1">
      <c r="A14" s="166" t="s">
        <v>84</v>
      </c>
      <c r="B14" s="159" t="s">
        <v>916</v>
      </c>
      <c r="C14" s="159" t="s">
        <v>917</v>
      </c>
      <c r="D14" s="159" t="s">
        <v>918</v>
      </c>
      <c r="E14" s="159" t="s">
        <v>919</v>
      </c>
      <c r="F14" s="159"/>
      <c r="G14" s="159"/>
      <c r="H14" s="159"/>
      <c r="I14" s="159" t="s">
        <v>878</v>
      </c>
      <c r="J14" s="159"/>
      <c r="K14" s="159"/>
      <c r="L14" s="159"/>
      <c r="M14" s="159"/>
      <c r="N14" s="159"/>
      <c r="O14" s="159"/>
      <c r="P14" s="159"/>
      <c r="Q14" s="159"/>
      <c r="R14" s="159"/>
      <c r="S14" s="159"/>
      <c r="T14" s="159"/>
      <c r="U14" s="159"/>
      <c r="V14" s="159"/>
      <c r="W14" s="159"/>
      <c r="X14" s="159"/>
      <c r="Y14" s="159"/>
      <c r="Z14" s="159"/>
      <c r="AA14" s="159"/>
      <c r="AB14" s="167"/>
    </row>
    <row r="15" spans="1:28" ht="15.75" customHeight="1">
      <c r="A15" s="166" t="s">
        <v>85</v>
      </c>
      <c r="B15" s="159" t="s">
        <v>920</v>
      </c>
      <c r="C15" s="159"/>
      <c r="D15" s="159"/>
      <c r="E15" s="159"/>
      <c r="F15" s="159" t="s">
        <v>512</v>
      </c>
      <c r="G15" s="159" t="s">
        <v>921</v>
      </c>
      <c r="H15" s="159"/>
      <c r="I15" s="159" t="s">
        <v>900</v>
      </c>
      <c r="J15" s="159"/>
      <c r="K15" s="159"/>
      <c r="L15" s="159"/>
      <c r="M15" s="159"/>
      <c r="N15" s="159"/>
      <c r="O15" s="159"/>
      <c r="P15" s="159"/>
      <c r="Q15" s="159"/>
      <c r="R15" s="159"/>
      <c r="S15" s="159"/>
      <c r="T15" s="159"/>
      <c r="U15" s="159"/>
      <c r="V15" s="159"/>
      <c r="W15" s="159"/>
      <c r="X15" s="159"/>
      <c r="Y15" s="159"/>
      <c r="Z15" s="159"/>
      <c r="AA15" s="159"/>
      <c r="AB15" s="167"/>
    </row>
    <row r="16" spans="1:28" ht="15.75" customHeight="1">
      <c r="A16" s="166" t="s">
        <v>86</v>
      </c>
      <c r="B16" s="159" t="s">
        <v>922</v>
      </c>
      <c r="C16" s="159"/>
      <c r="D16" s="159"/>
      <c r="E16" s="159"/>
      <c r="F16" s="159" t="s">
        <v>923</v>
      </c>
      <c r="G16" s="159" t="s">
        <v>924</v>
      </c>
      <c r="H16" s="159"/>
      <c r="I16" s="159" t="s">
        <v>900</v>
      </c>
      <c r="J16" s="159"/>
      <c r="K16" s="159"/>
      <c r="L16" s="159" t="s">
        <v>925</v>
      </c>
      <c r="M16" s="159" t="s">
        <v>926</v>
      </c>
      <c r="N16" s="159" t="s">
        <v>927</v>
      </c>
      <c r="O16" s="159"/>
      <c r="P16" s="159"/>
      <c r="Q16" s="159"/>
      <c r="R16" s="159"/>
      <c r="S16" s="159"/>
      <c r="T16" s="159"/>
      <c r="U16" s="159"/>
      <c r="V16" s="159"/>
      <c r="W16" s="159"/>
      <c r="X16" s="159"/>
      <c r="Y16" s="159"/>
      <c r="Z16" s="159"/>
      <c r="AA16" s="159"/>
      <c r="AB16" s="167"/>
    </row>
    <row r="17" spans="1:28" ht="15.75" customHeight="1">
      <c r="A17" s="166" t="s">
        <v>87</v>
      </c>
      <c r="B17" s="159" t="s">
        <v>928</v>
      </c>
      <c r="C17" s="159" t="s">
        <v>929</v>
      </c>
      <c r="D17" s="159" t="s">
        <v>930</v>
      </c>
      <c r="E17" s="159" t="s">
        <v>931</v>
      </c>
      <c r="F17" s="159" t="s">
        <v>932</v>
      </c>
      <c r="G17" s="159" t="s">
        <v>933</v>
      </c>
      <c r="H17" s="159"/>
      <c r="I17" s="159" t="s">
        <v>900</v>
      </c>
      <c r="J17" s="159"/>
      <c r="K17" s="159" t="s">
        <v>934</v>
      </c>
      <c r="L17" s="159" t="s">
        <v>935</v>
      </c>
      <c r="M17" s="159"/>
      <c r="N17" s="159"/>
      <c r="O17" s="159"/>
      <c r="P17" s="159"/>
      <c r="Q17" s="159"/>
      <c r="R17" s="159"/>
      <c r="S17" s="159"/>
      <c r="T17" s="159"/>
      <c r="U17" s="159"/>
      <c r="V17" s="159"/>
      <c r="W17" s="159"/>
      <c r="X17" s="159"/>
      <c r="Y17" s="159"/>
      <c r="Z17" s="159"/>
      <c r="AA17" s="159"/>
      <c r="AB17" s="167"/>
    </row>
    <row r="18" spans="1:28" ht="15.75" customHeight="1">
      <c r="A18" s="166" t="s">
        <v>88</v>
      </c>
      <c r="B18" s="159" t="s">
        <v>936</v>
      </c>
      <c r="C18" s="159"/>
      <c r="D18" s="159"/>
      <c r="E18" s="159"/>
      <c r="F18" s="159" t="s">
        <v>937</v>
      </c>
      <c r="G18" s="159"/>
      <c r="H18" s="159"/>
      <c r="I18" s="159" t="s">
        <v>900</v>
      </c>
      <c r="J18" s="159"/>
      <c r="K18" s="159"/>
      <c r="L18" s="159"/>
      <c r="M18" s="159"/>
      <c r="N18" s="159"/>
      <c r="O18" s="159"/>
      <c r="P18" s="159"/>
      <c r="Q18" s="159"/>
      <c r="R18" s="159"/>
      <c r="S18" s="159"/>
      <c r="T18" s="159"/>
      <c r="U18" s="159"/>
      <c r="V18" s="159"/>
      <c r="W18" s="159"/>
      <c r="X18" s="159"/>
      <c r="Y18" s="159"/>
      <c r="Z18" s="159"/>
      <c r="AA18" s="159"/>
      <c r="AB18" s="167"/>
    </row>
    <row r="19" spans="1:28" ht="15.75" customHeight="1">
      <c r="A19" s="166" t="s">
        <v>89</v>
      </c>
      <c r="B19" s="159" t="s">
        <v>938</v>
      </c>
      <c r="C19" s="159" t="s">
        <v>939</v>
      </c>
      <c r="D19" s="159"/>
      <c r="E19" s="159" t="s">
        <v>940</v>
      </c>
      <c r="F19" s="159"/>
      <c r="G19" s="159" t="s">
        <v>933</v>
      </c>
      <c r="H19" s="159"/>
      <c r="I19" s="159" t="s">
        <v>900</v>
      </c>
      <c r="J19" s="159"/>
      <c r="K19" s="159" t="s">
        <v>941</v>
      </c>
      <c r="L19" s="159" t="s">
        <v>942</v>
      </c>
      <c r="M19" s="159" t="s">
        <v>943</v>
      </c>
      <c r="N19" s="159" t="s">
        <v>944</v>
      </c>
      <c r="O19" s="159" t="s">
        <v>945</v>
      </c>
      <c r="P19" s="159" t="s">
        <v>946</v>
      </c>
      <c r="Q19" s="159"/>
      <c r="R19" s="159"/>
      <c r="S19" s="159"/>
      <c r="T19" s="159"/>
      <c r="U19" s="159"/>
      <c r="V19" s="159"/>
      <c r="W19" s="159"/>
      <c r="X19" s="159"/>
      <c r="Y19" s="159"/>
      <c r="Z19" s="159"/>
      <c r="AA19" s="159"/>
      <c r="AB19" s="167"/>
    </row>
    <row r="20" spans="1:28" ht="15.75" customHeight="1">
      <c r="A20" s="171" t="s">
        <v>319</v>
      </c>
      <c r="B20" s="159" t="s">
        <v>947</v>
      </c>
      <c r="C20" s="159" t="s">
        <v>948</v>
      </c>
      <c r="D20" s="159"/>
      <c r="E20" s="159" t="s">
        <v>949</v>
      </c>
      <c r="F20" s="159"/>
      <c r="G20" s="159"/>
      <c r="H20" s="159"/>
      <c r="I20" s="159" t="s">
        <v>878</v>
      </c>
      <c r="J20" s="159"/>
      <c r="K20" s="159"/>
      <c r="L20" s="159"/>
      <c r="M20" s="159"/>
      <c r="N20" s="159"/>
      <c r="O20" s="159"/>
      <c r="P20" s="159"/>
      <c r="Q20" s="159"/>
      <c r="R20" s="159"/>
      <c r="S20" s="159"/>
      <c r="T20" s="159"/>
      <c r="U20" s="159"/>
      <c r="V20" s="159"/>
      <c r="W20" s="159"/>
      <c r="X20" s="159"/>
      <c r="Y20" s="159"/>
      <c r="Z20" s="159"/>
      <c r="AA20" s="159"/>
      <c r="AB20" s="167"/>
    </row>
    <row r="21" spans="1:28" ht="15.75" customHeight="1">
      <c r="A21" s="166" t="s">
        <v>90</v>
      </c>
      <c r="B21" s="159" t="s">
        <v>950</v>
      </c>
      <c r="C21" s="159" t="s">
        <v>951</v>
      </c>
      <c r="D21" s="159"/>
      <c r="E21" s="160" t="s">
        <v>952</v>
      </c>
      <c r="F21" s="159"/>
      <c r="G21" s="159" t="s">
        <v>933</v>
      </c>
      <c r="H21" s="159"/>
      <c r="I21" s="159" t="s">
        <v>900</v>
      </c>
      <c r="J21" s="159"/>
      <c r="K21" s="159" t="s">
        <v>953</v>
      </c>
      <c r="L21" s="159" t="s">
        <v>943</v>
      </c>
      <c r="M21" s="159" t="s">
        <v>944</v>
      </c>
      <c r="N21" s="159" t="s">
        <v>945</v>
      </c>
      <c r="O21" s="159" t="s">
        <v>946</v>
      </c>
      <c r="P21" s="159"/>
      <c r="Q21" s="159"/>
      <c r="R21" s="159"/>
      <c r="S21" s="159"/>
      <c r="T21" s="159"/>
      <c r="U21" s="159"/>
      <c r="V21" s="159"/>
      <c r="W21" s="159"/>
      <c r="X21" s="159"/>
      <c r="Y21" s="159"/>
      <c r="Z21" s="159"/>
      <c r="AA21" s="159"/>
      <c r="AB21" s="167"/>
    </row>
    <row r="22" spans="1:28" ht="15.75" customHeight="1">
      <c r="A22" s="166" t="s">
        <v>270</v>
      </c>
      <c r="B22" s="159" t="s">
        <v>954</v>
      </c>
      <c r="C22" s="159" t="s">
        <v>955</v>
      </c>
      <c r="D22" s="159"/>
      <c r="E22" s="159"/>
      <c r="F22" s="159"/>
      <c r="G22" s="159"/>
      <c r="H22" s="159"/>
      <c r="I22" s="159" t="s">
        <v>900</v>
      </c>
      <c r="J22" s="159"/>
      <c r="K22" s="159"/>
      <c r="L22" s="159" t="s">
        <v>956</v>
      </c>
      <c r="M22" s="159" t="s">
        <v>957</v>
      </c>
      <c r="N22" s="159" t="s">
        <v>958</v>
      </c>
      <c r="O22" s="159" t="s">
        <v>959</v>
      </c>
      <c r="P22" s="159" t="s">
        <v>960</v>
      </c>
      <c r="Q22" s="159" t="s">
        <v>961</v>
      </c>
      <c r="R22" s="159"/>
      <c r="S22" s="159"/>
      <c r="T22" s="159"/>
      <c r="U22" s="159"/>
      <c r="V22" s="159"/>
      <c r="W22" s="159"/>
      <c r="X22" s="159"/>
      <c r="Y22" s="159"/>
      <c r="Z22" s="159"/>
      <c r="AA22" s="159"/>
      <c r="AB22" s="167"/>
    </row>
    <row r="23" spans="1:28" ht="15.75" customHeight="1">
      <c r="A23" s="166" t="s">
        <v>74</v>
      </c>
      <c r="B23" s="159" t="s">
        <v>962</v>
      </c>
      <c r="C23" s="159"/>
      <c r="D23" s="159"/>
      <c r="E23" s="159"/>
      <c r="F23" s="159" t="s">
        <v>963</v>
      </c>
      <c r="G23" s="159"/>
      <c r="H23" s="159"/>
      <c r="I23" s="159" t="s">
        <v>878</v>
      </c>
      <c r="J23" s="159" t="s">
        <v>964</v>
      </c>
      <c r="K23" s="159" t="s">
        <v>310</v>
      </c>
      <c r="L23" s="159"/>
      <c r="M23" s="159"/>
      <c r="N23" s="159"/>
      <c r="O23" s="159"/>
      <c r="P23" s="159"/>
      <c r="Q23" s="159"/>
      <c r="R23" s="159"/>
      <c r="S23" s="159"/>
      <c r="T23" s="159"/>
      <c r="U23" s="159"/>
      <c r="V23" s="159"/>
      <c r="W23" s="159"/>
      <c r="X23" s="159"/>
      <c r="Y23" s="159"/>
      <c r="Z23" s="159"/>
      <c r="AA23" s="159"/>
      <c r="AB23" s="167"/>
    </row>
    <row r="24" spans="1:28" ht="15.75" customHeight="1">
      <c r="A24" s="166" t="s">
        <v>75</v>
      </c>
      <c r="B24" s="159" t="s">
        <v>965</v>
      </c>
      <c r="C24" s="159" t="s">
        <v>966</v>
      </c>
      <c r="D24" s="159"/>
      <c r="E24" s="159" t="s">
        <v>952</v>
      </c>
      <c r="F24" s="159"/>
      <c r="G24" s="159"/>
      <c r="H24" s="159"/>
      <c r="I24" s="159" t="s">
        <v>878</v>
      </c>
      <c r="J24" s="159"/>
      <c r="K24" s="159"/>
      <c r="L24" s="159"/>
      <c r="M24" s="159"/>
      <c r="N24" s="159"/>
      <c r="O24" s="159"/>
      <c r="P24" s="159"/>
      <c r="Q24" s="159"/>
      <c r="R24" s="159"/>
      <c r="S24" s="159"/>
      <c r="T24" s="159"/>
      <c r="U24" s="159"/>
      <c r="V24" s="159"/>
      <c r="W24" s="159"/>
      <c r="X24" s="159"/>
      <c r="Y24" s="159"/>
      <c r="Z24" s="159"/>
      <c r="AA24" s="159"/>
      <c r="AB24" s="167"/>
    </row>
    <row r="25" spans="1:28" ht="15.75" customHeight="1">
      <c r="A25" s="166" t="s">
        <v>91</v>
      </c>
      <c r="B25" s="159" t="s">
        <v>967</v>
      </c>
      <c r="C25" s="159" t="s">
        <v>968</v>
      </c>
      <c r="D25" s="159" t="s">
        <v>969</v>
      </c>
      <c r="E25" s="159" t="s">
        <v>970</v>
      </c>
      <c r="F25" s="159"/>
      <c r="G25" s="159"/>
      <c r="H25" s="159"/>
      <c r="I25" s="159" t="s">
        <v>971</v>
      </c>
      <c r="J25" s="159"/>
      <c r="K25" s="159" t="s">
        <v>972</v>
      </c>
      <c r="L25" s="159" t="s">
        <v>973</v>
      </c>
      <c r="M25" s="159"/>
      <c r="N25" s="159"/>
      <c r="O25" s="159"/>
      <c r="P25" s="159"/>
      <c r="Q25" s="159"/>
      <c r="R25" s="159"/>
      <c r="S25" s="159"/>
      <c r="T25" s="159"/>
      <c r="U25" s="159"/>
      <c r="V25" s="159"/>
      <c r="W25" s="159"/>
      <c r="X25" s="159"/>
      <c r="Y25" s="159"/>
      <c r="Z25" s="159"/>
      <c r="AA25" s="159"/>
      <c r="AB25" s="167"/>
    </row>
    <row r="26" spans="1:28" ht="15.75" customHeight="1">
      <c r="A26" s="166" t="s">
        <v>309</v>
      </c>
      <c r="B26" s="159" t="s">
        <v>974</v>
      </c>
      <c r="C26" s="159" t="s">
        <v>896</v>
      </c>
      <c r="D26" s="159" t="s">
        <v>897</v>
      </c>
      <c r="E26" s="159" t="s">
        <v>975</v>
      </c>
      <c r="F26" s="159" t="s">
        <v>915</v>
      </c>
      <c r="G26" s="159"/>
      <c r="H26" s="159"/>
      <c r="I26" s="159"/>
      <c r="J26" s="159"/>
      <c r="K26" s="159"/>
      <c r="L26" s="159"/>
      <c r="M26" s="159"/>
      <c r="N26" s="159"/>
      <c r="O26" s="159"/>
      <c r="P26" s="159"/>
      <c r="Q26" s="159"/>
      <c r="R26" s="159"/>
      <c r="S26" s="159"/>
      <c r="T26" s="159"/>
      <c r="U26" s="159"/>
      <c r="V26" s="159"/>
      <c r="W26" s="159"/>
      <c r="X26" s="159"/>
      <c r="Y26" s="159"/>
      <c r="Z26" s="159"/>
      <c r="AA26" s="159"/>
      <c r="AB26" s="167"/>
    </row>
    <row r="27" spans="1:28" ht="15.75" customHeight="1">
      <c r="A27" s="166" t="s">
        <v>92</v>
      </c>
      <c r="B27" s="159" t="s">
        <v>976</v>
      </c>
      <c r="C27" s="159" t="s">
        <v>977</v>
      </c>
      <c r="D27" s="159" t="s">
        <v>978</v>
      </c>
      <c r="E27" s="159" t="s">
        <v>979</v>
      </c>
      <c r="F27" s="159"/>
      <c r="G27" s="159" t="s">
        <v>933</v>
      </c>
      <c r="H27" s="159"/>
      <c r="I27" s="159" t="s">
        <v>900</v>
      </c>
      <c r="J27" s="159"/>
      <c r="K27" s="159"/>
      <c r="L27" s="159" t="s">
        <v>980</v>
      </c>
      <c r="M27" s="159" t="s">
        <v>981</v>
      </c>
      <c r="N27" s="159" t="s">
        <v>982</v>
      </c>
      <c r="O27" s="159" t="s">
        <v>983</v>
      </c>
      <c r="P27" s="159"/>
      <c r="Q27" s="159"/>
      <c r="R27" s="159"/>
      <c r="S27" s="159"/>
      <c r="T27" s="159"/>
      <c r="U27" s="159"/>
      <c r="V27" s="159"/>
      <c r="W27" s="159"/>
      <c r="X27" s="159"/>
      <c r="Y27" s="159"/>
      <c r="Z27" s="159"/>
      <c r="AA27" s="159"/>
      <c r="AB27" s="167"/>
    </row>
    <row r="28" spans="1:28" ht="15.75" customHeight="1">
      <c r="A28" s="166" t="s">
        <v>271</v>
      </c>
      <c r="B28" s="159" t="s">
        <v>478</v>
      </c>
      <c r="C28" s="159"/>
      <c r="D28" s="159"/>
      <c r="E28" s="159"/>
      <c r="F28" s="159" t="s">
        <v>984</v>
      </c>
      <c r="G28" s="159" t="s">
        <v>985</v>
      </c>
      <c r="H28" s="159"/>
      <c r="I28" s="159" t="s">
        <v>908</v>
      </c>
      <c r="J28" s="159"/>
      <c r="K28" s="159"/>
      <c r="L28" s="159"/>
      <c r="M28" s="159"/>
      <c r="N28" s="159"/>
      <c r="O28" s="159"/>
      <c r="P28" s="159"/>
      <c r="Q28" s="159"/>
      <c r="R28" s="159"/>
      <c r="S28" s="159"/>
      <c r="T28" s="159"/>
      <c r="U28" s="159"/>
      <c r="V28" s="159"/>
      <c r="W28" s="159"/>
      <c r="X28" s="159"/>
      <c r="Y28" s="159"/>
      <c r="Z28" s="159"/>
      <c r="AA28" s="159"/>
      <c r="AB28" s="167"/>
    </row>
    <row r="29" spans="1:28" ht="15.75" customHeight="1">
      <c r="A29" s="166" t="s">
        <v>93</v>
      </c>
      <c r="B29" s="159" t="s">
        <v>986</v>
      </c>
      <c r="C29" s="159" t="s">
        <v>987</v>
      </c>
      <c r="D29" s="159" t="s">
        <v>988</v>
      </c>
      <c r="E29" s="159"/>
      <c r="F29" s="159"/>
      <c r="G29" s="159"/>
      <c r="H29" s="159"/>
      <c r="I29" s="159" t="s">
        <v>900</v>
      </c>
      <c r="J29" s="159"/>
      <c r="K29" s="159"/>
      <c r="L29" s="159" t="s">
        <v>989</v>
      </c>
      <c r="M29" s="159" t="s">
        <v>990</v>
      </c>
      <c r="N29" s="159" t="s">
        <v>991</v>
      </c>
      <c r="O29" s="159" t="s">
        <v>992</v>
      </c>
      <c r="P29" s="159" t="s">
        <v>993</v>
      </c>
      <c r="Q29" s="159" t="s">
        <v>994</v>
      </c>
      <c r="R29" s="159" t="s">
        <v>995</v>
      </c>
      <c r="S29" s="159" t="s">
        <v>996</v>
      </c>
      <c r="T29" s="159" t="s">
        <v>997</v>
      </c>
      <c r="U29" s="159"/>
      <c r="V29" s="159"/>
      <c r="W29" s="159"/>
      <c r="X29" s="159"/>
      <c r="Y29" s="159"/>
      <c r="Z29" s="159"/>
      <c r="AA29" s="159"/>
      <c r="AB29" s="167"/>
    </row>
    <row r="30" spans="1:28" ht="15.75" customHeight="1">
      <c r="A30" s="166" t="s">
        <v>272</v>
      </c>
      <c r="B30" s="159" t="s">
        <v>998</v>
      </c>
      <c r="C30" s="159" t="s">
        <v>987</v>
      </c>
      <c r="D30" s="159"/>
      <c r="E30" s="159"/>
      <c r="F30" s="159" t="s">
        <v>999</v>
      </c>
      <c r="G30" s="159" t="s">
        <v>1000</v>
      </c>
      <c r="H30" s="159"/>
      <c r="I30" s="159" t="s">
        <v>900</v>
      </c>
      <c r="J30" s="159"/>
      <c r="K30" s="159"/>
      <c r="L30" s="159"/>
      <c r="M30" s="159"/>
      <c r="N30" s="159"/>
      <c r="O30" s="159"/>
      <c r="P30" s="159"/>
      <c r="Q30" s="159"/>
      <c r="R30" s="159"/>
      <c r="S30" s="159"/>
      <c r="T30" s="159"/>
      <c r="U30" s="159"/>
      <c r="V30" s="159"/>
      <c r="W30" s="159"/>
      <c r="X30" s="159"/>
      <c r="Y30" s="159"/>
      <c r="Z30" s="159"/>
      <c r="AA30" s="159"/>
      <c r="AB30" s="167"/>
    </row>
    <row r="31" spans="1:28" ht="15.75" customHeight="1">
      <c r="A31" s="166" t="s">
        <v>273</v>
      </c>
      <c r="B31" s="159" t="s">
        <v>1001</v>
      </c>
      <c r="C31" s="159" t="s">
        <v>987</v>
      </c>
      <c r="D31" s="159"/>
      <c r="E31" s="159"/>
      <c r="F31" s="159" t="s">
        <v>1002</v>
      </c>
      <c r="G31" s="159"/>
      <c r="H31" s="159"/>
      <c r="I31" s="159" t="s">
        <v>971</v>
      </c>
      <c r="J31" s="159"/>
      <c r="K31" s="159" t="s">
        <v>1003</v>
      </c>
      <c r="L31" s="159" t="s">
        <v>1004</v>
      </c>
      <c r="M31" s="159"/>
      <c r="N31" s="159"/>
      <c r="O31" s="159"/>
      <c r="P31" s="159"/>
      <c r="Q31" s="159"/>
      <c r="R31" s="159"/>
      <c r="S31" s="159"/>
      <c r="T31" s="159"/>
      <c r="U31" s="159"/>
      <c r="V31" s="159"/>
      <c r="W31" s="159"/>
      <c r="X31" s="159"/>
      <c r="Y31" s="159"/>
      <c r="Z31" s="159"/>
      <c r="AA31" s="159"/>
      <c r="AB31" s="167"/>
    </row>
    <row r="32" spans="1:28" ht="15.75" customHeight="1" thickBot="1">
      <c r="A32" s="166" t="s">
        <v>94</v>
      </c>
      <c r="B32" s="159" t="s">
        <v>455</v>
      </c>
      <c r="C32" s="159"/>
      <c r="D32" s="159"/>
      <c r="E32" s="159"/>
      <c r="F32" s="159" t="s">
        <v>1005</v>
      </c>
      <c r="G32" s="159"/>
      <c r="H32" s="159"/>
      <c r="I32" s="159" t="s">
        <v>908</v>
      </c>
      <c r="J32" s="159"/>
      <c r="K32" s="159"/>
      <c r="L32" s="159"/>
      <c r="M32" s="159"/>
      <c r="N32" s="159"/>
      <c r="O32" s="159"/>
      <c r="P32" s="159"/>
      <c r="Q32" s="159"/>
      <c r="R32" s="159"/>
      <c r="S32" s="159"/>
      <c r="T32" s="159"/>
      <c r="U32" s="159"/>
      <c r="V32" s="159"/>
      <c r="W32" s="159"/>
      <c r="X32" s="159"/>
      <c r="Y32" s="159"/>
      <c r="Z32" s="159"/>
      <c r="AA32" s="159"/>
      <c r="AB32" s="167"/>
    </row>
    <row r="33" spans="1:28" ht="15.75" customHeight="1">
      <c r="A33" s="163" t="s">
        <v>179</v>
      </c>
      <c r="B33" s="164" t="s">
        <v>1006</v>
      </c>
      <c r="C33" s="164" t="s">
        <v>1007</v>
      </c>
      <c r="D33" s="164" t="s">
        <v>1008</v>
      </c>
      <c r="E33" s="164" t="s">
        <v>1009</v>
      </c>
      <c r="F33" s="164" t="s">
        <v>1010</v>
      </c>
      <c r="G33" s="164"/>
      <c r="H33" s="164"/>
      <c r="I33" s="164" t="s">
        <v>971</v>
      </c>
      <c r="J33" s="164"/>
      <c r="K33" s="164" t="s">
        <v>934</v>
      </c>
      <c r="L33" s="164" t="s">
        <v>935</v>
      </c>
      <c r="M33" s="164"/>
      <c r="N33" s="164"/>
      <c r="O33" s="164"/>
      <c r="P33" s="164"/>
      <c r="Q33" s="164"/>
      <c r="R33" s="164"/>
      <c r="S33" s="164"/>
      <c r="T33" s="164"/>
      <c r="U33" s="164"/>
      <c r="V33" s="164"/>
      <c r="W33" s="164"/>
      <c r="X33" s="164"/>
      <c r="Y33" s="164"/>
      <c r="Z33" s="164"/>
      <c r="AA33" s="164"/>
      <c r="AB33" s="165"/>
    </row>
    <row r="34" spans="1:28" ht="15.75" customHeight="1">
      <c r="A34" s="166" t="s">
        <v>100</v>
      </c>
      <c r="B34" s="159" t="s">
        <v>1011</v>
      </c>
      <c r="C34" s="159" t="s">
        <v>1012</v>
      </c>
      <c r="D34" s="159" t="s">
        <v>1013</v>
      </c>
      <c r="E34" s="159" t="s">
        <v>1014</v>
      </c>
      <c r="F34" s="159" t="s">
        <v>1015</v>
      </c>
      <c r="G34" s="159"/>
      <c r="H34" s="159" t="s">
        <v>1016</v>
      </c>
      <c r="I34" s="159" t="s">
        <v>900</v>
      </c>
      <c r="J34" s="159"/>
      <c r="K34" s="159" t="s">
        <v>1017</v>
      </c>
      <c r="L34" s="159" t="s">
        <v>1018</v>
      </c>
      <c r="M34" s="159" t="s">
        <v>1019</v>
      </c>
      <c r="N34" s="159" t="s">
        <v>1020</v>
      </c>
      <c r="O34" s="159" t="s">
        <v>1021</v>
      </c>
      <c r="P34" s="159" t="s">
        <v>1022</v>
      </c>
      <c r="Q34" s="159"/>
      <c r="R34" s="159"/>
      <c r="S34" s="159"/>
      <c r="T34" s="159"/>
      <c r="U34" s="159"/>
      <c r="V34" s="159"/>
      <c r="W34" s="159"/>
      <c r="X34" s="159"/>
      <c r="Y34" s="159"/>
      <c r="Z34" s="159"/>
      <c r="AA34" s="159"/>
      <c r="AB34" s="167"/>
    </row>
    <row r="35" spans="1:28" ht="15.75" customHeight="1">
      <c r="A35" s="166" t="s">
        <v>324</v>
      </c>
      <c r="B35" s="159" t="s">
        <v>1023</v>
      </c>
      <c r="C35" s="159" t="s">
        <v>1024</v>
      </c>
      <c r="D35" s="159" t="s">
        <v>1025</v>
      </c>
      <c r="E35" s="159" t="s">
        <v>1026</v>
      </c>
      <c r="F35" s="159"/>
      <c r="G35" s="159"/>
      <c r="H35" s="159" t="s">
        <v>1027</v>
      </c>
      <c r="I35" s="159" t="s">
        <v>900</v>
      </c>
      <c r="J35" s="159"/>
      <c r="K35" s="159" t="s">
        <v>1028</v>
      </c>
      <c r="L35" s="159" t="s">
        <v>1029</v>
      </c>
      <c r="M35" s="159"/>
      <c r="N35" s="159"/>
      <c r="O35" s="159"/>
      <c r="P35" s="159"/>
      <c r="Q35" s="159"/>
      <c r="R35" s="159"/>
      <c r="S35" s="159"/>
      <c r="T35" s="159"/>
      <c r="U35" s="159"/>
      <c r="V35" s="159"/>
      <c r="W35" s="159"/>
      <c r="X35" s="159"/>
      <c r="Y35" s="159"/>
      <c r="Z35" s="159"/>
      <c r="AA35" s="159"/>
      <c r="AB35" s="167"/>
    </row>
    <row r="36" spans="1:28" ht="15.75" customHeight="1">
      <c r="A36" s="166" t="s">
        <v>274</v>
      </c>
      <c r="B36" s="159" t="s">
        <v>1030</v>
      </c>
      <c r="C36" s="159" t="s">
        <v>1031</v>
      </c>
      <c r="D36" s="159" t="s">
        <v>1032</v>
      </c>
      <c r="E36" s="159" t="s">
        <v>1033</v>
      </c>
      <c r="F36" s="159"/>
      <c r="G36" s="159"/>
      <c r="H36" s="159"/>
      <c r="I36" s="159" t="s">
        <v>878</v>
      </c>
      <c r="J36" s="159"/>
      <c r="K36" s="159"/>
      <c r="L36" s="159"/>
      <c r="M36" s="159"/>
      <c r="N36" s="159"/>
      <c r="O36" s="159"/>
      <c r="P36" s="159"/>
      <c r="Q36" s="159"/>
      <c r="R36" s="159"/>
      <c r="S36" s="159"/>
      <c r="T36" s="159"/>
      <c r="U36" s="159"/>
      <c r="V36" s="159"/>
      <c r="W36" s="159"/>
      <c r="X36" s="159"/>
      <c r="Y36" s="159"/>
      <c r="Z36" s="159"/>
      <c r="AA36" s="159"/>
      <c r="AB36" s="167"/>
    </row>
    <row r="37" spans="1:28" ht="15.75" customHeight="1">
      <c r="A37" s="166" t="s">
        <v>101</v>
      </c>
      <c r="B37" s="159" t="s">
        <v>1034</v>
      </c>
      <c r="C37" s="159" t="s">
        <v>1035</v>
      </c>
      <c r="D37" s="159" t="s">
        <v>1036</v>
      </c>
      <c r="E37" s="159" t="s">
        <v>1037</v>
      </c>
      <c r="F37" s="159" t="s">
        <v>1038</v>
      </c>
      <c r="G37" s="159"/>
      <c r="H37" s="159"/>
      <c r="I37" s="159" t="s">
        <v>878</v>
      </c>
      <c r="J37" s="159"/>
      <c r="K37" s="159"/>
      <c r="L37" s="159"/>
      <c r="M37" s="159"/>
      <c r="N37" s="159"/>
      <c r="O37" s="159"/>
      <c r="P37" s="159"/>
      <c r="Q37" s="159"/>
      <c r="R37" s="159"/>
      <c r="S37" s="159"/>
      <c r="T37" s="159"/>
      <c r="U37" s="159"/>
      <c r="V37" s="159"/>
      <c r="W37" s="159"/>
      <c r="X37" s="159"/>
      <c r="Y37" s="159"/>
      <c r="Z37" s="159"/>
      <c r="AA37" s="159"/>
      <c r="AB37" s="167"/>
    </row>
    <row r="38" spans="1:28" ht="15.75" customHeight="1">
      <c r="A38" s="166" t="s">
        <v>275</v>
      </c>
      <c r="B38" s="159" t="s">
        <v>1039</v>
      </c>
      <c r="C38" s="159" t="s">
        <v>1035</v>
      </c>
      <c r="D38" s="159" t="s">
        <v>1036</v>
      </c>
      <c r="E38" s="159" t="s">
        <v>1037</v>
      </c>
      <c r="F38" s="159" t="s">
        <v>1040</v>
      </c>
      <c r="G38" s="159"/>
      <c r="H38" s="159"/>
      <c r="I38" s="159" t="s">
        <v>878</v>
      </c>
      <c r="J38" s="159"/>
      <c r="K38" s="159"/>
      <c r="L38" s="159"/>
      <c r="M38" s="159"/>
      <c r="N38" s="159"/>
      <c r="O38" s="159"/>
      <c r="P38" s="159"/>
      <c r="Q38" s="159"/>
      <c r="R38" s="159"/>
      <c r="S38" s="159"/>
      <c r="T38" s="159"/>
      <c r="U38" s="159"/>
      <c r="V38" s="159"/>
      <c r="W38" s="159"/>
      <c r="X38" s="159"/>
      <c r="Y38" s="159"/>
      <c r="Z38" s="159"/>
      <c r="AA38" s="159"/>
      <c r="AB38" s="167"/>
    </row>
    <row r="39" spans="1:28" ht="15.75" customHeight="1">
      <c r="A39" s="166" t="s">
        <v>276</v>
      </c>
      <c r="B39" s="159" t="s">
        <v>500</v>
      </c>
      <c r="C39" s="159" t="s">
        <v>1041</v>
      </c>
      <c r="D39" s="159" t="s">
        <v>1042</v>
      </c>
      <c r="E39" s="159" t="s">
        <v>1043</v>
      </c>
      <c r="F39" s="159"/>
      <c r="G39" s="159" t="s">
        <v>1044</v>
      </c>
      <c r="H39" s="159"/>
      <c r="I39" s="159" t="s">
        <v>971</v>
      </c>
      <c r="J39" s="159"/>
      <c r="K39" s="159" t="s">
        <v>1045</v>
      </c>
      <c r="L39" s="159" t="s">
        <v>1046</v>
      </c>
      <c r="M39" s="159"/>
      <c r="N39" s="159"/>
      <c r="O39" s="159"/>
      <c r="P39" s="159"/>
      <c r="Q39" s="159"/>
      <c r="R39" s="159"/>
      <c r="S39" s="159"/>
      <c r="T39" s="159"/>
      <c r="U39" s="159"/>
      <c r="V39" s="159"/>
      <c r="W39" s="159"/>
      <c r="X39" s="159"/>
      <c r="Y39" s="159"/>
      <c r="Z39" s="159"/>
      <c r="AA39" s="159"/>
      <c r="AB39" s="167"/>
    </row>
    <row r="40" spans="1:28" ht="15.75" customHeight="1">
      <c r="A40" s="166" t="s">
        <v>277</v>
      </c>
      <c r="B40" s="159" t="s">
        <v>501</v>
      </c>
      <c r="C40" s="159" t="s">
        <v>1047</v>
      </c>
      <c r="D40" s="159" t="s">
        <v>1048</v>
      </c>
      <c r="E40" s="159" t="s">
        <v>1049</v>
      </c>
      <c r="F40" s="159"/>
      <c r="G40" s="159" t="s">
        <v>1050</v>
      </c>
      <c r="H40" s="159"/>
      <c r="I40" s="159" t="s">
        <v>971</v>
      </c>
      <c r="J40" s="159"/>
      <c r="K40" s="159" t="s">
        <v>1045</v>
      </c>
      <c r="L40" s="159" t="s">
        <v>1046</v>
      </c>
      <c r="M40" s="159"/>
      <c r="N40" s="159"/>
      <c r="O40" s="159"/>
      <c r="P40" s="159"/>
      <c r="Q40" s="159"/>
      <c r="R40" s="159"/>
      <c r="S40" s="159"/>
      <c r="T40" s="159"/>
      <c r="U40" s="159"/>
      <c r="V40" s="159"/>
      <c r="W40" s="159"/>
      <c r="X40" s="159"/>
      <c r="Y40" s="159"/>
      <c r="Z40" s="159"/>
      <c r="AA40" s="159"/>
      <c r="AB40" s="167"/>
    </row>
    <row r="41" spans="1:28" ht="15.75" customHeight="1">
      <c r="A41" s="166" t="s">
        <v>278</v>
      </c>
      <c r="B41" s="159" t="s">
        <v>502</v>
      </c>
      <c r="C41" s="159" t="s">
        <v>1051</v>
      </c>
      <c r="D41" s="159" t="s">
        <v>1052</v>
      </c>
      <c r="E41" s="159" t="s">
        <v>1053</v>
      </c>
      <c r="F41" s="159" t="s">
        <v>1054</v>
      </c>
      <c r="G41" s="159" t="s">
        <v>1050</v>
      </c>
      <c r="H41" s="159"/>
      <c r="I41" s="159" t="s">
        <v>971</v>
      </c>
      <c r="J41" s="159"/>
      <c r="K41" s="159" t="s">
        <v>1045</v>
      </c>
      <c r="L41" s="159" t="s">
        <v>1046</v>
      </c>
      <c r="M41" s="159"/>
      <c r="N41" s="159"/>
      <c r="O41" s="159"/>
      <c r="P41" s="159"/>
      <c r="Q41" s="159"/>
      <c r="R41" s="159"/>
      <c r="S41" s="159"/>
      <c r="T41" s="159"/>
      <c r="U41" s="159"/>
      <c r="V41" s="159"/>
      <c r="W41" s="159"/>
      <c r="X41" s="159"/>
      <c r="Y41" s="159"/>
      <c r="Z41" s="159"/>
      <c r="AA41" s="159"/>
      <c r="AB41" s="167"/>
    </row>
    <row r="42" spans="1:28" ht="15.75" customHeight="1">
      <c r="A42" s="166" t="s">
        <v>76</v>
      </c>
      <c r="B42" s="159" t="s">
        <v>1055</v>
      </c>
      <c r="C42" s="159" t="s">
        <v>1056</v>
      </c>
      <c r="D42" s="159" t="s">
        <v>1057</v>
      </c>
      <c r="E42" s="159" t="s">
        <v>1058</v>
      </c>
      <c r="F42" s="159"/>
      <c r="G42" s="159"/>
      <c r="H42" s="159"/>
      <c r="I42" s="159" t="s">
        <v>900</v>
      </c>
      <c r="J42" s="159" t="s">
        <v>1059</v>
      </c>
      <c r="K42" s="162" t="s">
        <v>1060</v>
      </c>
      <c r="L42" s="159" t="s">
        <v>1061</v>
      </c>
      <c r="M42" s="159" t="s">
        <v>1062</v>
      </c>
      <c r="N42" s="159" t="s">
        <v>1063</v>
      </c>
      <c r="O42" s="159" t="s">
        <v>1064</v>
      </c>
      <c r="P42" s="159" t="s">
        <v>1065</v>
      </c>
      <c r="Q42" s="159" t="s">
        <v>1066</v>
      </c>
      <c r="R42" s="159" t="s">
        <v>1067</v>
      </c>
      <c r="S42" s="159" t="s">
        <v>1068</v>
      </c>
      <c r="T42" s="159" t="s">
        <v>1069</v>
      </c>
      <c r="U42" s="159" t="s">
        <v>1070</v>
      </c>
      <c r="V42" s="159" t="s">
        <v>1071</v>
      </c>
      <c r="W42" s="159" t="s">
        <v>1072</v>
      </c>
      <c r="X42" s="159"/>
      <c r="Y42" s="159"/>
      <c r="Z42" s="159"/>
      <c r="AA42" s="159"/>
      <c r="AB42" s="167"/>
    </row>
    <row r="43" spans="1:28" ht="15.75" customHeight="1">
      <c r="A43" s="166" t="s">
        <v>322</v>
      </c>
      <c r="B43" s="159" t="s">
        <v>1073</v>
      </c>
      <c r="C43" s="159" t="s">
        <v>1056</v>
      </c>
      <c r="D43" s="159" t="s">
        <v>1057</v>
      </c>
      <c r="E43" s="159" t="s">
        <v>1058</v>
      </c>
      <c r="F43" s="159"/>
      <c r="G43" s="159"/>
      <c r="H43" s="159"/>
      <c r="I43" s="159" t="s">
        <v>900</v>
      </c>
      <c r="J43" s="159"/>
      <c r="K43" s="162"/>
      <c r="L43" s="162" t="s">
        <v>1074</v>
      </c>
      <c r="M43" s="162" t="s">
        <v>1075</v>
      </c>
      <c r="N43" s="162" t="s">
        <v>1076</v>
      </c>
      <c r="O43" s="162" t="s">
        <v>1077</v>
      </c>
      <c r="P43" s="162" t="s">
        <v>1078</v>
      </c>
      <c r="Q43" s="162" t="s">
        <v>1079</v>
      </c>
      <c r="R43" s="162" t="s">
        <v>1080</v>
      </c>
      <c r="S43" s="162" t="s">
        <v>1081</v>
      </c>
      <c r="T43" s="162" t="s">
        <v>1082</v>
      </c>
      <c r="U43" s="162" t="s">
        <v>1083</v>
      </c>
      <c r="V43" s="162" t="s">
        <v>1084</v>
      </c>
      <c r="W43" s="162" t="s">
        <v>1085</v>
      </c>
      <c r="X43" s="162" t="s">
        <v>1086</v>
      </c>
      <c r="Y43" s="162" t="s">
        <v>1087</v>
      </c>
      <c r="Z43" s="162" t="s">
        <v>1088</v>
      </c>
      <c r="AA43" s="162" t="s">
        <v>1089</v>
      </c>
      <c r="AB43" s="167"/>
    </row>
    <row r="44" spans="1:28" ht="15.75" customHeight="1">
      <c r="A44" s="166" t="s">
        <v>102</v>
      </c>
      <c r="B44" s="159" t="s">
        <v>1090</v>
      </c>
      <c r="C44" s="159" t="s">
        <v>1091</v>
      </c>
      <c r="D44" s="159" t="s">
        <v>1092</v>
      </c>
      <c r="E44" s="159" t="s">
        <v>1093</v>
      </c>
      <c r="F44" s="159" t="s">
        <v>1094</v>
      </c>
      <c r="G44" s="159" t="s">
        <v>1095</v>
      </c>
      <c r="H44" s="159"/>
      <c r="I44" s="159" t="s">
        <v>878</v>
      </c>
      <c r="J44" s="159"/>
      <c r="K44" s="159"/>
      <c r="L44" s="159"/>
      <c r="M44" s="159"/>
      <c r="N44" s="159"/>
      <c r="O44" s="159"/>
      <c r="P44" s="159"/>
      <c r="Q44" s="159"/>
      <c r="R44" s="159"/>
      <c r="S44" s="159"/>
      <c r="T44" s="159"/>
      <c r="U44" s="159"/>
      <c r="V44" s="159"/>
      <c r="W44" s="159"/>
      <c r="X44" s="159"/>
      <c r="Y44" s="159"/>
      <c r="Z44" s="159"/>
      <c r="AA44" s="159"/>
      <c r="AB44" s="167"/>
    </row>
    <row r="45" spans="1:28" ht="15.75" customHeight="1">
      <c r="A45" s="166" t="s">
        <v>103</v>
      </c>
      <c r="B45" s="159" t="s">
        <v>1096</v>
      </c>
      <c r="C45" s="159" t="s">
        <v>1097</v>
      </c>
      <c r="D45" s="159" t="s">
        <v>1098</v>
      </c>
      <c r="E45" s="159" t="s">
        <v>1099</v>
      </c>
      <c r="F45" s="159" t="s">
        <v>1675</v>
      </c>
      <c r="G45" s="159"/>
      <c r="H45" s="159"/>
      <c r="I45" s="159" t="s">
        <v>900</v>
      </c>
      <c r="J45" s="159" t="s">
        <v>1059</v>
      </c>
      <c r="K45" s="162" t="s">
        <v>1060</v>
      </c>
      <c r="L45" s="162" t="s">
        <v>1100</v>
      </c>
      <c r="M45" s="159" t="s">
        <v>1101</v>
      </c>
      <c r="N45" s="162" t="s">
        <v>1102</v>
      </c>
      <c r="O45" s="162" t="s">
        <v>1103</v>
      </c>
      <c r="P45" s="162" t="s">
        <v>1104</v>
      </c>
      <c r="Q45" s="162" t="s">
        <v>1105</v>
      </c>
      <c r="R45" s="159"/>
      <c r="S45" s="159" t="s">
        <v>1106</v>
      </c>
      <c r="T45" s="159"/>
      <c r="U45" s="159"/>
      <c r="V45" s="159"/>
      <c r="W45" s="159"/>
      <c r="X45" s="159"/>
      <c r="Y45" s="159"/>
      <c r="Z45" s="159"/>
      <c r="AA45" s="159"/>
      <c r="AB45" s="167"/>
    </row>
    <row r="46" spans="1:28" ht="15.75" customHeight="1">
      <c r="A46" s="166" t="s">
        <v>323</v>
      </c>
      <c r="B46" s="159" t="s">
        <v>1107</v>
      </c>
      <c r="C46" s="159"/>
      <c r="D46" s="159"/>
      <c r="E46" s="159"/>
      <c r="F46" s="159" t="s">
        <v>1108</v>
      </c>
      <c r="G46" s="159"/>
      <c r="H46" s="159"/>
      <c r="I46" s="159" t="s">
        <v>900</v>
      </c>
      <c r="J46" s="159"/>
      <c r="K46" s="162" t="s">
        <v>1109</v>
      </c>
      <c r="L46" s="162" t="s">
        <v>1110</v>
      </c>
      <c r="M46" s="162" t="s">
        <v>1111</v>
      </c>
      <c r="N46" s="162" t="s">
        <v>1112</v>
      </c>
      <c r="O46" s="162" t="s">
        <v>1113</v>
      </c>
      <c r="P46" s="162" t="s">
        <v>1114</v>
      </c>
      <c r="Q46" s="162"/>
      <c r="R46" s="159"/>
      <c r="S46" s="159"/>
      <c r="T46" s="159"/>
      <c r="U46" s="159"/>
      <c r="V46" s="159"/>
      <c r="W46" s="159"/>
      <c r="X46" s="159"/>
      <c r="Y46" s="159"/>
      <c r="Z46" s="159"/>
      <c r="AA46" s="159"/>
      <c r="AB46" s="167"/>
    </row>
    <row r="47" spans="1:28" ht="15.75" customHeight="1" thickBot="1">
      <c r="A47" s="168" t="s">
        <v>171</v>
      </c>
      <c r="B47" s="169" t="s">
        <v>1115</v>
      </c>
      <c r="C47" s="169" t="s">
        <v>1116</v>
      </c>
      <c r="D47" s="169" t="s">
        <v>1117</v>
      </c>
      <c r="E47" s="169" t="s">
        <v>1118</v>
      </c>
      <c r="F47" s="169" t="s">
        <v>1119</v>
      </c>
      <c r="G47" s="169"/>
      <c r="H47" s="169"/>
      <c r="I47" s="169" t="s">
        <v>971</v>
      </c>
      <c r="J47" s="169"/>
      <c r="K47" s="169" t="s">
        <v>1120</v>
      </c>
      <c r="L47" s="169" t="s">
        <v>1115</v>
      </c>
      <c r="M47" s="169"/>
      <c r="N47" s="169"/>
      <c r="O47" s="169"/>
      <c r="P47" s="169"/>
      <c r="Q47" s="169"/>
      <c r="R47" s="169"/>
      <c r="S47" s="169"/>
      <c r="T47" s="169"/>
      <c r="U47" s="169"/>
      <c r="V47" s="169"/>
      <c r="W47" s="169"/>
      <c r="X47" s="169"/>
      <c r="Y47" s="169"/>
      <c r="Z47" s="169"/>
      <c r="AA47" s="169"/>
      <c r="AB47" s="170"/>
    </row>
    <row r="48" spans="1:28" ht="15.75" customHeight="1">
      <c r="A48" s="163" t="s">
        <v>287</v>
      </c>
      <c r="B48" s="164" t="s">
        <v>1121</v>
      </c>
      <c r="C48" s="164" t="s">
        <v>1122</v>
      </c>
      <c r="D48" s="164" t="s">
        <v>1123</v>
      </c>
      <c r="E48" s="164" t="s">
        <v>1124</v>
      </c>
      <c r="F48" s="164" t="s">
        <v>1125</v>
      </c>
      <c r="G48" s="164"/>
      <c r="H48" s="164"/>
      <c r="I48" s="164" t="s">
        <v>908</v>
      </c>
      <c r="J48" s="164"/>
      <c r="K48" s="164"/>
      <c r="L48" s="164"/>
      <c r="M48" s="164"/>
      <c r="N48" s="164"/>
      <c r="O48" s="164"/>
      <c r="P48" s="164"/>
      <c r="Q48" s="164"/>
      <c r="R48" s="164"/>
      <c r="S48" s="164"/>
      <c r="T48" s="164"/>
      <c r="U48" s="164"/>
      <c r="V48" s="164"/>
      <c r="W48" s="164"/>
      <c r="X48" s="164"/>
      <c r="Y48" s="164"/>
      <c r="Z48" s="164"/>
      <c r="AA48" s="164"/>
      <c r="AB48" s="165"/>
    </row>
    <row r="49" spans="1:28" ht="15.75" customHeight="1">
      <c r="A49" s="166" t="s">
        <v>115</v>
      </c>
      <c r="B49" s="159" t="s">
        <v>1126</v>
      </c>
      <c r="C49" s="159" t="s">
        <v>1127</v>
      </c>
      <c r="D49" s="159" t="s">
        <v>1128</v>
      </c>
      <c r="E49" s="159" t="s">
        <v>1129</v>
      </c>
      <c r="F49" s="159"/>
      <c r="G49" s="159"/>
      <c r="H49" s="159"/>
      <c r="I49" s="159" t="s">
        <v>908</v>
      </c>
      <c r="J49" s="159"/>
      <c r="K49" s="159"/>
      <c r="L49" s="159"/>
      <c r="M49" s="159"/>
      <c r="N49" s="159"/>
      <c r="O49" s="159"/>
      <c r="P49" s="159"/>
      <c r="Q49" s="159"/>
      <c r="R49" s="159"/>
      <c r="S49" s="159"/>
      <c r="T49" s="159"/>
      <c r="U49" s="159"/>
      <c r="V49" s="159"/>
      <c r="W49" s="159"/>
      <c r="X49" s="159"/>
      <c r="Y49" s="159"/>
      <c r="Z49" s="159"/>
      <c r="AA49" s="159"/>
      <c r="AB49" s="167"/>
    </row>
    <row r="50" spans="1:28" ht="15.75" customHeight="1">
      <c r="A50" s="166" t="s">
        <v>288</v>
      </c>
      <c r="B50" s="159" t="s">
        <v>1130</v>
      </c>
      <c r="C50" s="159" t="s">
        <v>1131</v>
      </c>
      <c r="D50" s="159" t="s">
        <v>1132</v>
      </c>
      <c r="E50" s="159" t="s">
        <v>1133</v>
      </c>
      <c r="F50" s="159"/>
      <c r="G50" s="159"/>
      <c r="H50" s="159"/>
      <c r="I50" s="159" t="s">
        <v>908</v>
      </c>
      <c r="J50" s="159"/>
      <c r="K50" s="159"/>
      <c r="L50" s="159"/>
      <c r="M50" s="159"/>
      <c r="N50" s="159"/>
      <c r="O50" s="159"/>
      <c r="P50" s="159"/>
      <c r="Q50" s="159"/>
      <c r="R50" s="159"/>
      <c r="S50" s="159"/>
      <c r="T50" s="159"/>
      <c r="U50" s="159"/>
      <c r="V50" s="159"/>
      <c r="W50" s="159"/>
      <c r="X50" s="159"/>
      <c r="Y50" s="159"/>
      <c r="Z50" s="159"/>
      <c r="AA50" s="159"/>
      <c r="AB50" s="167"/>
    </row>
    <row r="51" spans="1:28" ht="15.75" customHeight="1">
      <c r="A51" s="166" t="s">
        <v>289</v>
      </c>
      <c r="B51" s="159" t="s">
        <v>1134</v>
      </c>
      <c r="C51" s="159" t="s">
        <v>1051</v>
      </c>
      <c r="D51" s="159" t="s">
        <v>1052</v>
      </c>
      <c r="E51" s="159" t="s">
        <v>1053</v>
      </c>
      <c r="F51" s="159" t="s">
        <v>1135</v>
      </c>
      <c r="G51" s="159" t="s">
        <v>1136</v>
      </c>
      <c r="H51" s="159"/>
      <c r="I51" s="159" t="s">
        <v>908</v>
      </c>
      <c r="J51" s="159"/>
      <c r="K51" s="159"/>
      <c r="L51" s="159"/>
      <c r="M51" s="159"/>
      <c r="N51" s="159"/>
      <c r="O51" s="159"/>
      <c r="P51" s="159"/>
      <c r="Q51" s="159"/>
      <c r="R51" s="159"/>
      <c r="S51" s="159"/>
      <c r="T51" s="159"/>
      <c r="U51" s="159"/>
      <c r="V51" s="159"/>
      <c r="W51" s="159"/>
      <c r="X51" s="159"/>
      <c r="Y51" s="159"/>
      <c r="Z51" s="159"/>
      <c r="AA51" s="159"/>
      <c r="AB51" s="167"/>
    </row>
    <row r="52" spans="1:28" ht="15.75" customHeight="1">
      <c r="A52" s="166" t="s">
        <v>290</v>
      </c>
      <c r="B52" s="159" t="s">
        <v>1137</v>
      </c>
      <c r="C52" s="159" t="s">
        <v>1051</v>
      </c>
      <c r="D52" s="159" t="s">
        <v>1052</v>
      </c>
      <c r="E52" s="159" t="s">
        <v>1053</v>
      </c>
      <c r="F52" s="159" t="s">
        <v>1138</v>
      </c>
      <c r="G52" s="159" t="s">
        <v>1139</v>
      </c>
      <c r="H52" s="159"/>
      <c r="I52" s="159" t="s">
        <v>908</v>
      </c>
      <c r="J52" s="159"/>
      <c r="K52" s="159"/>
      <c r="L52" s="159"/>
      <c r="M52" s="159"/>
      <c r="N52" s="159"/>
      <c r="O52" s="159"/>
      <c r="P52" s="159"/>
      <c r="Q52" s="159"/>
      <c r="R52" s="159"/>
      <c r="S52" s="159"/>
      <c r="T52" s="159"/>
      <c r="U52" s="159"/>
      <c r="V52" s="159"/>
      <c r="W52" s="159"/>
      <c r="X52" s="159"/>
      <c r="Y52" s="159"/>
      <c r="Z52" s="159"/>
      <c r="AA52" s="159"/>
      <c r="AB52" s="167"/>
    </row>
    <row r="53" spans="1:28" ht="15.75" customHeight="1">
      <c r="A53" s="166" t="s">
        <v>172</v>
      </c>
      <c r="B53" s="159" t="s">
        <v>1140</v>
      </c>
      <c r="C53" s="159"/>
      <c r="D53" s="159"/>
      <c r="E53" s="159"/>
      <c r="F53" s="159" t="s">
        <v>1141</v>
      </c>
      <c r="G53" s="159" t="s">
        <v>1142</v>
      </c>
      <c r="H53" s="159"/>
      <c r="I53" s="159" t="s">
        <v>908</v>
      </c>
      <c r="J53" s="159"/>
      <c r="K53" s="159"/>
      <c r="L53" s="159"/>
      <c r="M53" s="159"/>
      <c r="N53" s="159"/>
      <c r="O53" s="159"/>
      <c r="P53" s="159"/>
      <c r="Q53" s="159"/>
      <c r="R53" s="159"/>
      <c r="S53" s="159"/>
      <c r="T53" s="159"/>
      <c r="U53" s="159"/>
      <c r="V53" s="159"/>
      <c r="W53" s="159"/>
      <c r="X53" s="159"/>
      <c r="Y53" s="159"/>
      <c r="Z53" s="159"/>
      <c r="AA53" s="159"/>
      <c r="AB53" s="167"/>
    </row>
    <row r="54" spans="1:28" ht="15.75" customHeight="1">
      <c r="A54" s="166" t="s">
        <v>116</v>
      </c>
      <c r="B54" s="159" t="s">
        <v>1143</v>
      </c>
      <c r="C54" s="159" t="s">
        <v>1144</v>
      </c>
      <c r="D54" s="159" t="s">
        <v>1145</v>
      </c>
      <c r="E54" s="159" t="s">
        <v>1146</v>
      </c>
      <c r="F54" s="159"/>
      <c r="G54" s="159"/>
      <c r="H54" s="159"/>
      <c r="I54" s="159" t="s">
        <v>908</v>
      </c>
      <c r="J54" s="159"/>
      <c r="K54" s="159"/>
      <c r="L54" s="159"/>
      <c r="M54" s="159"/>
      <c r="N54" s="159"/>
      <c r="O54" s="159"/>
      <c r="P54" s="159"/>
      <c r="Q54" s="159"/>
      <c r="R54" s="159"/>
      <c r="S54" s="159"/>
      <c r="T54" s="159"/>
      <c r="U54" s="159"/>
      <c r="V54" s="159"/>
      <c r="W54" s="159"/>
      <c r="X54" s="159"/>
      <c r="Y54" s="159"/>
      <c r="Z54" s="159"/>
      <c r="AA54" s="159"/>
      <c r="AB54" s="167"/>
    </row>
    <row r="55" spans="1:28" ht="15.75" customHeight="1">
      <c r="A55" s="166" t="s">
        <v>11</v>
      </c>
      <c r="B55" s="159" t="s">
        <v>1147</v>
      </c>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67"/>
    </row>
    <row r="56" spans="1:28" ht="15.75" customHeight="1">
      <c r="A56" s="166" t="s">
        <v>12</v>
      </c>
      <c r="B56" s="159" t="s">
        <v>1148</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67"/>
    </row>
    <row r="57" spans="1:28" ht="15.75" customHeight="1">
      <c r="A57" s="166" t="s">
        <v>13</v>
      </c>
      <c r="B57" s="159" t="s">
        <v>1149</v>
      </c>
      <c r="C57" s="159" t="s">
        <v>1150</v>
      </c>
      <c r="D57" s="159" t="s">
        <v>1151</v>
      </c>
      <c r="E57" s="159" t="s">
        <v>1152</v>
      </c>
      <c r="F57" s="159"/>
      <c r="G57" s="159"/>
      <c r="H57" s="159"/>
      <c r="I57" s="159" t="s">
        <v>908</v>
      </c>
      <c r="J57" s="159"/>
      <c r="K57" s="159"/>
      <c r="L57" s="159"/>
      <c r="M57" s="159"/>
      <c r="N57" s="159"/>
      <c r="O57" s="159"/>
      <c r="P57" s="159"/>
      <c r="Q57" s="159"/>
      <c r="R57" s="159"/>
      <c r="S57" s="159"/>
      <c r="T57" s="159"/>
      <c r="U57" s="159"/>
      <c r="V57" s="159"/>
      <c r="W57" s="159"/>
      <c r="X57" s="159"/>
      <c r="Y57" s="159"/>
      <c r="Z57" s="159"/>
      <c r="AA57" s="159"/>
      <c r="AB57" s="167"/>
    </row>
    <row r="58" spans="1:28" ht="15.75" customHeight="1">
      <c r="A58" s="166" t="s">
        <v>77</v>
      </c>
      <c r="B58" s="159" t="s">
        <v>1153</v>
      </c>
      <c r="C58" s="159" t="s">
        <v>1154</v>
      </c>
      <c r="D58" s="159" t="s">
        <v>1155</v>
      </c>
      <c r="E58" s="159" t="s">
        <v>1156</v>
      </c>
      <c r="F58" s="159"/>
      <c r="G58" s="159"/>
      <c r="H58" s="159"/>
      <c r="I58" s="159" t="s">
        <v>908</v>
      </c>
      <c r="J58" s="159"/>
      <c r="K58" s="159"/>
      <c r="L58" s="159"/>
      <c r="M58" s="159"/>
      <c r="N58" s="159"/>
      <c r="O58" s="159"/>
      <c r="P58" s="159"/>
      <c r="Q58" s="159"/>
      <c r="R58" s="159"/>
      <c r="S58" s="159"/>
      <c r="T58" s="159"/>
      <c r="U58" s="159"/>
      <c r="V58" s="159"/>
      <c r="W58" s="159"/>
      <c r="X58" s="159"/>
      <c r="Y58" s="159"/>
      <c r="Z58" s="159"/>
      <c r="AA58" s="159"/>
      <c r="AB58" s="167"/>
    </row>
    <row r="59" spans="1:28" ht="15.75" customHeight="1">
      <c r="A59" s="166" t="s">
        <v>14</v>
      </c>
      <c r="B59" s="159" t="s">
        <v>1157</v>
      </c>
      <c r="C59" s="159" t="s">
        <v>1158</v>
      </c>
      <c r="D59" s="159" t="s">
        <v>1159</v>
      </c>
      <c r="E59" s="159" t="s">
        <v>1160</v>
      </c>
      <c r="F59" s="159"/>
      <c r="G59" s="159"/>
      <c r="H59" s="159"/>
      <c r="I59" s="159" t="s">
        <v>908</v>
      </c>
      <c r="J59" s="159"/>
      <c r="K59" s="159"/>
      <c r="L59" s="159"/>
      <c r="M59" s="159"/>
      <c r="N59" s="159"/>
      <c r="O59" s="159"/>
      <c r="P59" s="159"/>
      <c r="Q59" s="159"/>
      <c r="R59" s="159"/>
      <c r="S59" s="159"/>
      <c r="T59" s="159"/>
      <c r="U59" s="159"/>
      <c r="V59" s="159"/>
      <c r="W59" s="159"/>
      <c r="X59" s="159"/>
      <c r="Y59" s="159"/>
      <c r="Z59" s="159"/>
      <c r="AA59" s="159"/>
      <c r="AB59" s="167"/>
    </row>
    <row r="60" spans="1:28" ht="15.75" customHeight="1">
      <c r="A60" s="166" t="s">
        <v>291</v>
      </c>
      <c r="B60" s="159" t="s">
        <v>1161</v>
      </c>
      <c r="C60" s="159" t="s">
        <v>1051</v>
      </c>
      <c r="D60" s="159" t="s">
        <v>1052</v>
      </c>
      <c r="E60" s="159" t="s">
        <v>1053</v>
      </c>
      <c r="F60" s="159" t="s">
        <v>1162</v>
      </c>
      <c r="G60" s="159" t="s">
        <v>1136</v>
      </c>
      <c r="H60" s="159"/>
      <c r="I60" s="159" t="s">
        <v>908</v>
      </c>
      <c r="J60" s="159"/>
      <c r="K60" s="159"/>
      <c r="L60" s="159"/>
      <c r="M60" s="159"/>
      <c r="N60" s="159"/>
      <c r="O60" s="159"/>
      <c r="P60" s="159"/>
      <c r="Q60" s="159"/>
      <c r="R60" s="159"/>
      <c r="S60" s="159"/>
      <c r="T60" s="159"/>
      <c r="U60" s="159"/>
      <c r="V60" s="159"/>
      <c r="W60" s="159"/>
      <c r="X60" s="159"/>
      <c r="Y60" s="159"/>
      <c r="Z60" s="159"/>
      <c r="AA60" s="159"/>
      <c r="AB60" s="167"/>
    </row>
    <row r="61" spans="1:28" ht="15.75" customHeight="1">
      <c r="A61" s="166" t="s">
        <v>292</v>
      </c>
      <c r="B61" s="159" t="s">
        <v>1163</v>
      </c>
      <c r="C61" s="159" t="s">
        <v>1051</v>
      </c>
      <c r="D61" s="159" t="s">
        <v>1052</v>
      </c>
      <c r="E61" s="159" t="s">
        <v>1053</v>
      </c>
      <c r="F61" s="159" t="s">
        <v>1164</v>
      </c>
      <c r="G61" s="159" t="s">
        <v>1139</v>
      </c>
      <c r="H61" s="159"/>
      <c r="I61" s="159" t="s">
        <v>908</v>
      </c>
      <c r="J61" s="159"/>
      <c r="K61" s="159"/>
      <c r="L61" s="159"/>
      <c r="M61" s="159"/>
      <c r="N61" s="159"/>
      <c r="O61" s="159"/>
      <c r="P61" s="159"/>
      <c r="Q61" s="159"/>
      <c r="R61" s="159"/>
      <c r="S61" s="159"/>
      <c r="T61" s="159"/>
      <c r="U61" s="159"/>
      <c r="V61" s="159"/>
      <c r="W61" s="159"/>
      <c r="X61" s="159"/>
      <c r="Y61" s="159"/>
      <c r="Z61" s="159"/>
      <c r="AA61" s="159"/>
      <c r="AB61" s="167"/>
    </row>
    <row r="62" spans="1:28" ht="15.75" customHeight="1">
      <c r="A62" s="166" t="s">
        <v>293</v>
      </c>
      <c r="B62" s="159" t="s">
        <v>1165</v>
      </c>
      <c r="C62" s="159" t="s">
        <v>1166</v>
      </c>
      <c r="D62" s="159" t="s">
        <v>1167</v>
      </c>
      <c r="E62" s="159" t="s">
        <v>1168</v>
      </c>
      <c r="F62" s="159"/>
      <c r="G62" s="159"/>
      <c r="H62" s="159"/>
      <c r="I62" s="159" t="s">
        <v>908</v>
      </c>
      <c r="J62" s="159"/>
      <c r="K62" s="159"/>
      <c r="L62" s="159"/>
      <c r="M62" s="159"/>
      <c r="N62" s="159"/>
      <c r="O62" s="159"/>
      <c r="P62" s="159"/>
      <c r="Q62" s="159"/>
      <c r="R62" s="159"/>
      <c r="S62" s="159"/>
      <c r="T62" s="159"/>
      <c r="U62" s="159"/>
      <c r="V62" s="159"/>
      <c r="W62" s="159"/>
      <c r="X62" s="159"/>
      <c r="Y62" s="159"/>
      <c r="Z62" s="159"/>
      <c r="AA62" s="159"/>
      <c r="AB62" s="167"/>
    </row>
    <row r="63" spans="1:28" ht="15.75" customHeight="1">
      <c r="A63" s="166" t="s">
        <v>15</v>
      </c>
      <c r="B63" s="159" t="s">
        <v>1169</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67"/>
    </row>
    <row r="64" spans="1:28" ht="15.75" customHeight="1">
      <c r="A64" s="166" t="s">
        <v>16</v>
      </c>
      <c r="B64" s="159" t="s">
        <v>1170</v>
      </c>
      <c r="C64" s="159" t="s">
        <v>1171</v>
      </c>
      <c r="D64" s="159" t="s">
        <v>1172</v>
      </c>
      <c r="E64" s="159" t="s">
        <v>1173</v>
      </c>
      <c r="F64" s="159"/>
      <c r="G64" s="159"/>
      <c r="H64" s="159"/>
      <c r="I64" s="159"/>
      <c r="J64" s="159"/>
      <c r="K64" s="159"/>
      <c r="L64" s="159"/>
      <c r="M64" s="159"/>
      <c r="N64" s="159"/>
      <c r="O64" s="159"/>
      <c r="P64" s="159"/>
      <c r="Q64" s="159"/>
      <c r="R64" s="159"/>
      <c r="S64" s="159"/>
      <c r="T64" s="159"/>
      <c r="U64" s="159"/>
      <c r="V64" s="159"/>
      <c r="W64" s="159"/>
      <c r="X64" s="159"/>
      <c r="Y64" s="159"/>
      <c r="Z64" s="159"/>
      <c r="AA64" s="159"/>
      <c r="AB64" s="167"/>
    </row>
    <row r="65" spans="1:28" ht="15.75" customHeight="1">
      <c r="A65" s="166" t="s">
        <v>17</v>
      </c>
      <c r="B65" s="159" t="s">
        <v>549</v>
      </c>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67"/>
    </row>
    <row r="66" spans="1:28" ht="15.75" customHeight="1">
      <c r="A66" s="166" t="s">
        <v>18</v>
      </c>
      <c r="B66" s="159" t="s">
        <v>1174</v>
      </c>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67"/>
    </row>
    <row r="67" spans="1:28" ht="15.75" customHeight="1">
      <c r="A67" s="166" t="s">
        <v>315</v>
      </c>
      <c r="B67" s="159" t="s">
        <v>1175</v>
      </c>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67"/>
    </row>
    <row r="68" spans="1:28" ht="15.75" customHeight="1">
      <c r="A68" s="166" t="s">
        <v>316</v>
      </c>
      <c r="B68" s="159" t="s">
        <v>1176</v>
      </c>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67"/>
    </row>
    <row r="69" spans="1:28" ht="15.75" customHeight="1">
      <c r="A69" s="166" t="s">
        <v>19</v>
      </c>
      <c r="B69" s="159" t="s">
        <v>1177</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67"/>
    </row>
    <row r="70" spans="1:28" ht="15.75" customHeight="1">
      <c r="A70" s="166" t="s">
        <v>317</v>
      </c>
      <c r="B70" s="159" t="s">
        <v>1178</v>
      </c>
      <c r="C70" s="159" t="s">
        <v>1179</v>
      </c>
      <c r="D70" s="159" t="s">
        <v>1180</v>
      </c>
      <c r="E70" s="159" t="s">
        <v>1181</v>
      </c>
      <c r="F70" s="159"/>
      <c r="G70" s="159"/>
      <c r="H70" s="159"/>
      <c r="I70" s="159" t="s">
        <v>908</v>
      </c>
      <c r="J70" s="159"/>
      <c r="K70" s="159"/>
      <c r="L70" s="159"/>
      <c r="M70" s="159"/>
      <c r="N70" s="159"/>
      <c r="O70" s="159"/>
      <c r="P70" s="159"/>
      <c r="Q70" s="159"/>
      <c r="R70" s="159"/>
      <c r="S70" s="159"/>
      <c r="T70" s="159"/>
      <c r="U70" s="159"/>
      <c r="V70" s="159"/>
      <c r="W70" s="159"/>
      <c r="X70" s="159"/>
      <c r="Y70" s="159"/>
      <c r="Z70" s="159"/>
      <c r="AA70" s="159"/>
      <c r="AB70" s="167"/>
    </row>
    <row r="71" spans="1:28" ht="15.75" customHeight="1">
      <c r="A71" s="166" t="s">
        <v>318</v>
      </c>
      <c r="B71" s="159" t="s">
        <v>1182</v>
      </c>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67"/>
    </row>
    <row r="72" spans="1:28" ht="15.75" customHeight="1">
      <c r="A72" s="166" t="s">
        <v>1183</v>
      </c>
      <c r="B72" s="159" t="s">
        <v>1184</v>
      </c>
      <c r="C72" s="159" t="s">
        <v>1185</v>
      </c>
      <c r="D72" s="159" t="s">
        <v>1186</v>
      </c>
      <c r="E72" s="159" t="s">
        <v>1187</v>
      </c>
      <c r="F72" s="159" t="s">
        <v>1188</v>
      </c>
      <c r="G72" s="159" t="s">
        <v>1189</v>
      </c>
      <c r="H72" s="159"/>
      <c r="I72" s="159" t="s">
        <v>908</v>
      </c>
      <c r="J72" s="159"/>
      <c r="K72" s="159"/>
      <c r="L72" s="159"/>
      <c r="M72" s="159"/>
      <c r="N72" s="159"/>
      <c r="O72" s="159"/>
      <c r="P72" s="159"/>
      <c r="Q72" s="159"/>
      <c r="R72" s="159"/>
      <c r="S72" s="159"/>
      <c r="T72" s="159"/>
      <c r="U72" s="159"/>
      <c r="V72" s="159"/>
      <c r="W72" s="159"/>
      <c r="X72" s="159"/>
      <c r="Y72" s="159"/>
      <c r="Z72" s="159"/>
      <c r="AA72" s="159"/>
      <c r="AB72" s="167"/>
    </row>
    <row r="73" spans="1:28" ht="15.75" customHeight="1">
      <c r="A73" s="166" t="s">
        <v>1190</v>
      </c>
      <c r="B73" s="159" t="s">
        <v>1191</v>
      </c>
      <c r="C73" s="159" t="s">
        <v>1192</v>
      </c>
      <c r="D73" s="159" t="s">
        <v>1193</v>
      </c>
      <c r="E73" s="159" t="s">
        <v>1187</v>
      </c>
      <c r="F73" s="159"/>
      <c r="G73" s="159" t="s">
        <v>1194</v>
      </c>
      <c r="H73" s="159"/>
      <c r="I73" s="159" t="s">
        <v>908</v>
      </c>
      <c r="J73" s="159"/>
      <c r="K73" s="159"/>
      <c r="L73" s="159"/>
      <c r="M73" s="159"/>
      <c r="N73" s="159"/>
      <c r="O73" s="159"/>
      <c r="P73" s="159"/>
      <c r="Q73" s="159"/>
      <c r="R73" s="159"/>
      <c r="S73" s="159"/>
      <c r="T73" s="159"/>
      <c r="U73" s="159"/>
      <c r="V73" s="159"/>
      <c r="W73" s="159"/>
      <c r="X73" s="159"/>
      <c r="Y73" s="159"/>
      <c r="Z73" s="159"/>
      <c r="AA73" s="159"/>
      <c r="AB73" s="167"/>
    </row>
    <row r="74" spans="1:28" ht="15.75" customHeight="1">
      <c r="A74" s="166" t="s">
        <v>1195</v>
      </c>
      <c r="B74" s="159" t="s">
        <v>1196</v>
      </c>
      <c r="C74" s="159" t="s">
        <v>1197</v>
      </c>
      <c r="D74" s="159" t="s">
        <v>1198</v>
      </c>
      <c r="E74" s="159" t="s">
        <v>1199</v>
      </c>
      <c r="F74" s="159"/>
      <c r="G74" s="159" t="s">
        <v>1200</v>
      </c>
      <c r="H74" s="159"/>
      <c r="I74" s="159" t="s">
        <v>908</v>
      </c>
      <c r="J74" s="159"/>
      <c r="K74" s="159"/>
      <c r="L74" s="159"/>
      <c r="M74" s="159"/>
      <c r="N74" s="159"/>
      <c r="O74" s="159"/>
      <c r="P74" s="159"/>
      <c r="Q74" s="159"/>
      <c r="R74" s="159"/>
      <c r="S74" s="159"/>
      <c r="T74" s="159"/>
      <c r="U74" s="159"/>
      <c r="V74" s="159"/>
      <c r="W74" s="159"/>
      <c r="X74" s="159"/>
      <c r="Y74" s="159"/>
      <c r="Z74" s="159"/>
      <c r="AA74" s="159"/>
      <c r="AB74" s="167"/>
    </row>
    <row r="75" spans="1:28" ht="15.75" customHeight="1">
      <c r="A75" s="166" t="s">
        <v>167</v>
      </c>
      <c r="B75" s="159" t="s">
        <v>1201</v>
      </c>
      <c r="C75" s="159" t="s">
        <v>1202</v>
      </c>
      <c r="D75" s="159" t="s">
        <v>1203</v>
      </c>
      <c r="E75" s="159" t="s">
        <v>1204</v>
      </c>
      <c r="F75" s="159"/>
      <c r="G75" s="159" t="s">
        <v>1205</v>
      </c>
      <c r="H75" s="159"/>
      <c r="I75" s="159" t="s">
        <v>908</v>
      </c>
      <c r="J75" s="159"/>
      <c r="K75" s="159"/>
      <c r="L75" s="159"/>
      <c r="M75" s="159"/>
      <c r="N75" s="159"/>
      <c r="O75" s="159"/>
      <c r="P75" s="159"/>
      <c r="Q75" s="159"/>
      <c r="R75" s="159"/>
      <c r="S75" s="159"/>
      <c r="T75" s="159"/>
      <c r="U75" s="159"/>
      <c r="V75" s="159"/>
      <c r="W75" s="159"/>
      <c r="X75" s="159"/>
      <c r="Y75" s="159"/>
      <c r="Z75" s="159"/>
      <c r="AA75" s="159"/>
      <c r="AB75" s="167"/>
    </row>
    <row r="76" spans="1:28" ht="15.75" customHeight="1">
      <c r="A76" s="166" t="s">
        <v>173</v>
      </c>
      <c r="B76" s="159" t="s">
        <v>1206</v>
      </c>
      <c r="C76" s="159" t="s">
        <v>1207</v>
      </c>
      <c r="D76" s="159" t="s">
        <v>1208</v>
      </c>
      <c r="E76" s="159" t="s">
        <v>1209</v>
      </c>
      <c r="F76" s="159"/>
      <c r="G76" s="159"/>
      <c r="H76" s="159"/>
      <c r="I76" s="159"/>
      <c r="J76" s="159"/>
      <c r="K76" s="159"/>
      <c r="L76" s="159"/>
      <c r="M76" s="159"/>
      <c r="N76" s="159"/>
      <c r="O76" s="159"/>
      <c r="P76" s="159"/>
      <c r="Q76" s="159"/>
      <c r="R76" s="159"/>
      <c r="S76" s="159"/>
      <c r="T76" s="159"/>
      <c r="U76" s="159"/>
      <c r="V76" s="159"/>
      <c r="W76" s="159"/>
      <c r="X76" s="159"/>
      <c r="Y76" s="159"/>
      <c r="Z76" s="159"/>
      <c r="AA76" s="159"/>
      <c r="AB76" s="167"/>
    </row>
    <row r="77" spans="1:28" ht="15.75" customHeight="1">
      <c r="A77" s="166" t="s">
        <v>436</v>
      </c>
      <c r="B77" s="159" t="s">
        <v>1210</v>
      </c>
      <c r="C77" s="159" t="s">
        <v>1211</v>
      </c>
      <c r="D77" s="159" t="s">
        <v>1198</v>
      </c>
      <c r="E77" s="159" t="s">
        <v>1212</v>
      </c>
      <c r="F77" s="159" t="s">
        <v>1213</v>
      </c>
      <c r="G77" s="159"/>
      <c r="H77" s="159"/>
      <c r="I77" s="159"/>
      <c r="J77" s="159"/>
      <c r="K77" s="159"/>
      <c r="L77" s="159"/>
      <c r="M77" s="159"/>
      <c r="N77" s="159"/>
      <c r="O77" s="159"/>
      <c r="P77" s="159"/>
      <c r="Q77" s="159"/>
      <c r="R77" s="159"/>
      <c r="S77" s="159"/>
      <c r="T77" s="159"/>
      <c r="U77" s="159"/>
      <c r="V77" s="159"/>
      <c r="W77" s="159"/>
      <c r="X77" s="159"/>
      <c r="Y77" s="159"/>
      <c r="Z77" s="159"/>
      <c r="AA77" s="159"/>
      <c r="AB77" s="167"/>
    </row>
    <row r="78" spans="1:28" ht="15.75" customHeight="1">
      <c r="A78" s="166" t="s">
        <v>20</v>
      </c>
      <c r="B78" s="159" t="s">
        <v>1214</v>
      </c>
      <c r="C78" s="159" t="s">
        <v>1215</v>
      </c>
      <c r="D78" s="159" t="s">
        <v>1216</v>
      </c>
      <c r="E78" s="159" t="s">
        <v>1217</v>
      </c>
      <c r="F78" s="159"/>
      <c r="G78" s="159"/>
      <c r="H78" s="159"/>
      <c r="I78" s="159" t="s">
        <v>908</v>
      </c>
      <c r="J78" s="159"/>
      <c r="K78" s="159"/>
      <c r="L78" s="159"/>
      <c r="M78" s="159"/>
      <c r="N78" s="159"/>
      <c r="O78" s="159"/>
      <c r="P78" s="159"/>
      <c r="Q78" s="159"/>
      <c r="R78" s="159"/>
      <c r="S78" s="159"/>
      <c r="T78" s="159"/>
      <c r="U78" s="159"/>
      <c r="V78" s="159"/>
      <c r="W78" s="159"/>
      <c r="X78" s="159"/>
      <c r="Y78" s="159"/>
      <c r="Z78" s="159"/>
      <c r="AA78" s="159"/>
      <c r="AB78" s="167"/>
    </row>
    <row r="79" spans="1:28" ht="15.75" customHeight="1">
      <c r="A79" s="166" t="s">
        <v>21</v>
      </c>
      <c r="B79" s="159" t="s">
        <v>1218</v>
      </c>
      <c r="C79" s="159" t="s">
        <v>1219</v>
      </c>
      <c r="D79" s="159" t="s">
        <v>1220</v>
      </c>
      <c r="E79" s="159" t="s">
        <v>1221</v>
      </c>
      <c r="F79" s="159"/>
      <c r="G79" s="159"/>
      <c r="H79" s="159"/>
      <c r="I79" s="159" t="s">
        <v>908</v>
      </c>
      <c r="J79" s="159"/>
      <c r="K79" s="159"/>
      <c r="L79" s="159"/>
      <c r="M79" s="159"/>
      <c r="N79" s="159"/>
      <c r="O79" s="159"/>
      <c r="P79" s="159"/>
      <c r="Q79" s="159"/>
      <c r="R79" s="159"/>
      <c r="S79" s="159"/>
      <c r="T79" s="159"/>
      <c r="U79" s="159"/>
      <c r="V79" s="159"/>
      <c r="W79" s="159"/>
      <c r="X79" s="159"/>
      <c r="Y79" s="159"/>
      <c r="Z79" s="159"/>
      <c r="AA79" s="159"/>
      <c r="AB79" s="167"/>
    </row>
    <row r="80" spans="1:28" ht="15.75" customHeight="1">
      <c r="A80" s="166" t="s">
        <v>22</v>
      </c>
      <c r="B80" s="159" t="s">
        <v>1222</v>
      </c>
      <c r="C80" s="159" t="s">
        <v>1223</v>
      </c>
      <c r="D80" s="159" t="s">
        <v>1224</v>
      </c>
      <c r="E80" s="159" t="s">
        <v>1225</v>
      </c>
      <c r="F80" s="159"/>
      <c r="G80" s="159"/>
      <c r="H80" s="159"/>
      <c r="I80" s="159" t="s">
        <v>908</v>
      </c>
      <c r="J80" s="159"/>
      <c r="K80" s="159"/>
      <c r="L80" s="159"/>
      <c r="M80" s="159"/>
      <c r="N80" s="159"/>
      <c r="O80" s="159"/>
      <c r="P80" s="159"/>
      <c r="Q80" s="159"/>
      <c r="R80" s="159"/>
      <c r="S80" s="159"/>
      <c r="T80" s="159"/>
      <c r="U80" s="159"/>
      <c r="V80" s="159"/>
      <c r="W80" s="159"/>
      <c r="X80" s="159"/>
      <c r="Y80" s="159"/>
      <c r="Z80" s="159"/>
      <c r="AA80" s="159"/>
      <c r="AB80" s="167"/>
    </row>
    <row r="81" spans="1:28" ht="15.75" customHeight="1">
      <c r="A81" s="166" t="s">
        <v>279</v>
      </c>
      <c r="B81" s="159" t="s">
        <v>1226</v>
      </c>
      <c r="C81" s="159" t="s">
        <v>1227</v>
      </c>
      <c r="D81" s="159" t="s">
        <v>1228</v>
      </c>
      <c r="E81" s="159" t="s">
        <v>1229</v>
      </c>
      <c r="F81" s="159" t="s">
        <v>1230</v>
      </c>
      <c r="G81" s="159"/>
      <c r="H81" s="159"/>
      <c r="I81" s="159"/>
      <c r="J81" s="159"/>
      <c r="K81" s="159"/>
      <c r="L81" s="159"/>
      <c r="M81" s="159"/>
      <c r="N81" s="159"/>
      <c r="O81" s="159"/>
      <c r="P81" s="159"/>
      <c r="Q81" s="159"/>
      <c r="R81" s="159"/>
      <c r="S81" s="159"/>
      <c r="T81" s="159"/>
      <c r="U81" s="159"/>
      <c r="V81" s="159"/>
      <c r="W81" s="159"/>
      <c r="X81" s="159"/>
      <c r="Y81" s="159"/>
      <c r="Z81" s="159"/>
      <c r="AA81" s="159"/>
      <c r="AB81" s="167"/>
    </row>
    <row r="82" spans="1:28" ht="15.75" customHeight="1">
      <c r="A82" s="166" t="s">
        <v>280</v>
      </c>
      <c r="B82" s="159" t="s">
        <v>1231</v>
      </c>
      <c r="C82" s="159" t="s">
        <v>1232</v>
      </c>
      <c r="D82" s="159" t="s">
        <v>1228</v>
      </c>
      <c r="E82" s="159" t="s">
        <v>1233</v>
      </c>
      <c r="F82" s="159"/>
      <c r="G82" s="159" t="s">
        <v>1234</v>
      </c>
      <c r="H82" s="159"/>
      <c r="I82" s="159" t="s">
        <v>908</v>
      </c>
      <c r="J82" s="159"/>
      <c r="K82" s="159"/>
      <c r="L82" s="159"/>
      <c r="M82" s="159"/>
      <c r="N82" s="159"/>
      <c r="O82" s="159"/>
      <c r="P82" s="159"/>
      <c r="Q82" s="159"/>
      <c r="R82" s="159"/>
      <c r="S82" s="159"/>
      <c r="T82" s="159"/>
      <c r="U82" s="159"/>
      <c r="V82" s="159"/>
      <c r="W82" s="159"/>
      <c r="X82" s="159"/>
      <c r="Y82" s="159"/>
      <c r="Z82" s="159"/>
      <c r="AA82" s="159"/>
      <c r="AB82" s="167"/>
    </row>
    <row r="83" spans="1:28" ht="15.75" customHeight="1">
      <c r="A83" s="166" t="s">
        <v>23</v>
      </c>
      <c r="B83" s="159" t="s">
        <v>1235</v>
      </c>
      <c r="C83" s="159" t="s">
        <v>1236</v>
      </c>
      <c r="D83" s="159" t="s">
        <v>1237</v>
      </c>
      <c r="E83" s="159" t="s">
        <v>1238</v>
      </c>
      <c r="F83" s="159" t="s">
        <v>1239</v>
      </c>
      <c r="G83" s="159" t="s">
        <v>1240</v>
      </c>
      <c r="H83" s="159"/>
      <c r="I83" s="159" t="s">
        <v>908</v>
      </c>
      <c r="J83" s="159"/>
      <c r="K83" s="159"/>
      <c r="L83" s="159"/>
      <c r="M83" s="159"/>
      <c r="N83" s="159"/>
      <c r="O83" s="159"/>
      <c r="P83" s="159"/>
      <c r="Q83" s="159"/>
      <c r="R83" s="159"/>
      <c r="S83" s="159"/>
      <c r="T83" s="159"/>
      <c r="U83" s="159"/>
      <c r="V83" s="159"/>
      <c r="W83" s="159"/>
      <c r="X83" s="159"/>
      <c r="Y83" s="159"/>
      <c r="Z83" s="159"/>
      <c r="AA83" s="159"/>
      <c r="AB83" s="167"/>
    </row>
    <row r="84" spans="1:28" ht="15.75" customHeight="1">
      <c r="A84" s="166" t="s">
        <v>325</v>
      </c>
      <c r="B84" s="159" t="s">
        <v>579</v>
      </c>
      <c r="C84" s="159" t="s">
        <v>1241</v>
      </c>
      <c r="D84" s="159" t="s">
        <v>1242</v>
      </c>
      <c r="E84" s="159" t="s">
        <v>1243</v>
      </c>
      <c r="F84" s="159"/>
      <c r="G84" s="159"/>
      <c r="H84" s="159"/>
      <c r="I84" s="159" t="s">
        <v>908</v>
      </c>
      <c r="J84" s="159"/>
      <c r="K84" s="159"/>
      <c r="L84" s="159"/>
      <c r="M84" s="159"/>
      <c r="N84" s="159"/>
      <c r="O84" s="159"/>
      <c r="P84" s="159"/>
      <c r="Q84" s="159"/>
      <c r="R84" s="159"/>
      <c r="S84" s="159"/>
      <c r="T84" s="159"/>
      <c r="U84" s="159"/>
      <c r="V84" s="159"/>
      <c r="W84" s="159"/>
      <c r="X84" s="159"/>
      <c r="Y84" s="159"/>
      <c r="Z84" s="159"/>
      <c r="AA84" s="159"/>
      <c r="AB84" s="167"/>
    </row>
    <row r="85" spans="1:28" ht="15.75" customHeight="1">
      <c r="A85" s="166" t="s">
        <v>326</v>
      </c>
      <c r="B85" s="159" t="s">
        <v>1244</v>
      </c>
      <c r="C85" s="159" t="s">
        <v>1245</v>
      </c>
      <c r="D85" s="159" t="s">
        <v>1242</v>
      </c>
      <c r="E85" s="159" t="s">
        <v>1243</v>
      </c>
      <c r="F85" s="159"/>
      <c r="G85" s="159"/>
      <c r="H85" s="159"/>
      <c r="I85" s="159" t="s">
        <v>908</v>
      </c>
      <c r="J85" s="159"/>
      <c r="K85" s="159"/>
      <c r="L85" s="159"/>
      <c r="M85" s="159"/>
      <c r="N85" s="159"/>
      <c r="O85" s="159"/>
      <c r="P85" s="159"/>
      <c r="Q85" s="159"/>
      <c r="R85" s="159"/>
      <c r="S85" s="159"/>
      <c r="T85" s="159"/>
      <c r="U85" s="159"/>
      <c r="V85" s="159"/>
      <c r="W85" s="159"/>
      <c r="X85" s="159"/>
      <c r="Y85" s="159"/>
      <c r="Z85" s="159"/>
      <c r="AA85" s="159"/>
      <c r="AB85" s="167"/>
    </row>
    <row r="86" spans="1:28" ht="15.75" customHeight="1">
      <c r="A86" s="166" t="s">
        <v>327</v>
      </c>
      <c r="B86" s="159" t="s">
        <v>1246</v>
      </c>
      <c r="C86" s="159" t="s">
        <v>1241</v>
      </c>
      <c r="D86" s="159" t="s">
        <v>1242</v>
      </c>
      <c r="E86" s="159" t="s">
        <v>1243</v>
      </c>
      <c r="F86" s="159"/>
      <c r="G86" s="159"/>
      <c r="H86" s="159"/>
      <c r="I86" s="159" t="s">
        <v>908</v>
      </c>
      <c r="J86" s="159"/>
      <c r="K86" s="159"/>
      <c r="L86" s="159"/>
      <c r="M86" s="159"/>
      <c r="N86" s="159"/>
      <c r="O86" s="159"/>
      <c r="P86" s="159"/>
      <c r="Q86" s="159"/>
      <c r="R86" s="159"/>
      <c r="S86" s="159"/>
      <c r="T86" s="159"/>
      <c r="U86" s="159"/>
      <c r="V86" s="159"/>
      <c r="W86" s="159"/>
      <c r="X86" s="159"/>
      <c r="Y86" s="159"/>
      <c r="Z86" s="159"/>
      <c r="AA86" s="159"/>
      <c r="AB86" s="167"/>
    </row>
    <row r="87" spans="1:28" ht="15.75" customHeight="1" thickBot="1">
      <c r="A87" s="168" t="s">
        <v>328</v>
      </c>
      <c r="B87" s="169" t="s">
        <v>1247</v>
      </c>
      <c r="C87" s="169" t="s">
        <v>1241</v>
      </c>
      <c r="D87" s="169" t="s">
        <v>1242</v>
      </c>
      <c r="E87" s="169" t="s">
        <v>1243</v>
      </c>
      <c r="F87" s="169"/>
      <c r="G87" s="169"/>
      <c r="H87" s="169"/>
      <c r="I87" s="169" t="s">
        <v>908</v>
      </c>
      <c r="J87" s="169"/>
      <c r="K87" s="169"/>
      <c r="L87" s="169"/>
      <c r="M87" s="169"/>
      <c r="N87" s="169"/>
      <c r="O87" s="169"/>
      <c r="P87" s="169"/>
      <c r="Q87" s="169"/>
      <c r="R87" s="169"/>
      <c r="S87" s="169"/>
      <c r="T87" s="169"/>
      <c r="U87" s="169"/>
      <c r="V87" s="169"/>
      <c r="W87" s="169"/>
      <c r="X87" s="169"/>
      <c r="Y87" s="169"/>
      <c r="Z87" s="169"/>
      <c r="AA87" s="169"/>
      <c r="AB87" s="170"/>
    </row>
    <row r="88" spans="1:28" s="156" customFormat="1" ht="16.5" customHeight="1">
      <c r="A88" s="163" t="s">
        <v>267</v>
      </c>
      <c r="B88" s="164" t="s">
        <v>1248</v>
      </c>
      <c r="C88" s="164" t="s">
        <v>1249</v>
      </c>
      <c r="D88" s="164" t="s">
        <v>1250</v>
      </c>
      <c r="E88" s="164" t="s">
        <v>1251</v>
      </c>
      <c r="F88" s="164"/>
      <c r="G88" s="164"/>
      <c r="H88" s="164"/>
      <c r="I88" s="164" t="s">
        <v>1252</v>
      </c>
      <c r="J88" s="164"/>
      <c r="K88" s="164" t="s">
        <v>934</v>
      </c>
      <c r="L88" s="164" t="s">
        <v>935</v>
      </c>
      <c r="M88" s="164"/>
      <c r="N88" s="164"/>
      <c r="O88" s="164"/>
      <c r="P88" s="164"/>
      <c r="Q88" s="164"/>
      <c r="R88" s="164"/>
      <c r="S88" s="164"/>
      <c r="T88" s="164"/>
      <c r="U88" s="164"/>
      <c r="V88" s="164"/>
      <c r="W88" s="164"/>
      <c r="X88" s="164"/>
      <c r="Y88" s="164"/>
      <c r="Z88" s="164"/>
      <c r="AA88" s="164"/>
      <c r="AB88" s="165"/>
    </row>
    <row r="89" spans="1:28" ht="15.75" customHeight="1">
      <c r="A89" s="166" t="s">
        <v>268</v>
      </c>
      <c r="B89" s="159" t="s">
        <v>1253</v>
      </c>
      <c r="C89" s="159" t="s">
        <v>1254</v>
      </c>
      <c r="D89" s="159" t="s">
        <v>1255</v>
      </c>
      <c r="E89" s="159" t="s">
        <v>1256</v>
      </c>
      <c r="F89" s="159"/>
      <c r="G89" s="159"/>
      <c r="H89" s="159"/>
      <c r="I89" s="159" t="s">
        <v>1252</v>
      </c>
      <c r="J89" s="159"/>
      <c r="K89" s="159" t="s">
        <v>934</v>
      </c>
      <c r="L89" s="159" t="s">
        <v>935</v>
      </c>
      <c r="M89" s="159"/>
      <c r="N89" s="159"/>
      <c r="O89" s="159"/>
      <c r="P89" s="159"/>
      <c r="Q89" s="159"/>
      <c r="R89" s="159"/>
      <c r="S89" s="159"/>
      <c r="T89" s="159"/>
      <c r="U89" s="159"/>
      <c r="V89" s="159"/>
      <c r="W89" s="159"/>
      <c r="X89" s="159"/>
      <c r="Y89" s="159"/>
      <c r="Z89" s="159"/>
      <c r="AA89" s="159"/>
      <c r="AB89" s="167"/>
    </row>
    <row r="90" spans="1:28" ht="15.75" customHeight="1">
      <c r="A90" s="166" t="s">
        <v>107</v>
      </c>
      <c r="B90" s="159" t="s">
        <v>1257</v>
      </c>
      <c r="C90" s="159"/>
      <c r="D90" s="159"/>
      <c r="E90" s="159"/>
      <c r="F90" s="159" t="s">
        <v>1258</v>
      </c>
      <c r="G90" s="159" t="s">
        <v>1259</v>
      </c>
      <c r="H90" s="159"/>
      <c r="I90" s="159" t="s">
        <v>908</v>
      </c>
      <c r="J90" s="159"/>
      <c r="K90" s="159"/>
      <c r="L90" s="159"/>
      <c r="M90" s="159"/>
      <c r="N90" s="159"/>
      <c r="O90" s="159"/>
      <c r="P90" s="159"/>
      <c r="Q90" s="159"/>
      <c r="R90" s="159"/>
      <c r="S90" s="159"/>
      <c r="T90" s="159"/>
      <c r="U90" s="159"/>
      <c r="V90" s="159"/>
      <c r="W90" s="159"/>
      <c r="X90" s="159"/>
      <c r="Y90" s="159"/>
      <c r="Z90" s="159"/>
      <c r="AA90" s="159"/>
      <c r="AB90" s="167"/>
    </row>
    <row r="91" spans="1:28" ht="15.75" customHeight="1">
      <c r="A91" s="166" t="s">
        <v>108</v>
      </c>
      <c r="B91" s="159" t="s">
        <v>1260</v>
      </c>
      <c r="C91" s="159" t="s">
        <v>1261</v>
      </c>
      <c r="D91" s="159" t="s">
        <v>1262</v>
      </c>
      <c r="E91" s="159" t="s">
        <v>1263</v>
      </c>
      <c r="F91" s="159"/>
      <c r="G91" s="159"/>
      <c r="H91" s="159"/>
      <c r="I91" s="159" t="s">
        <v>878</v>
      </c>
      <c r="J91" s="159"/>
      <c r="K91" s="159"/>
      <c r="L91" s="159"/>
      <c r="M91" s="159"/>
      <c r="N91" s="159"/>
      <c r="O91" s="159"/>
      <c r="P91" s="159"/>
      <c r="Q91" s="159"/>
      <c r="R91" s="159"/>
      <c r="S91" s="159"/>
      <c r="T91" s="159"/>
      <c r="U91" s="159"/>
      <c r="V91" s="159"/>
      <c r="W91" s="159"/>
      <c r="X91" s="159"/>
      <c r="Y91" s="159"/>
      <c r="Z91" s="159"/>
      <c r="AA91" s="159"/>
      <c r="AB91" s="167"/>
    </row>
    <row r="92" spans="1:28" ht="15.75" customHeight="1">
      <c r="A92" s="166" t="s">
        <v>109</v>
      </c>
      <c r="B92" s="159" t="s">
        <v>1264</v>
      </c>
      <c r="C92" s="159" t="s">
        <v>1265</v>
      </c>
      <c r="D92" s="159" t="s">
        <v>1266</v>
      </c>
      <c r="E92" s="159" t="s">
        <v>1267</v>
      </c>
      <c r="F92" s="159"/>
      <c r="G92" s="159"/>
      <c r="H92" s="159"/>
      <c r="I92" s="159" t="s">
        <v>900</v>
      </c>
      <c r="J92" s="159"/>
      <c r="K92" s="159"/>
      <c r="L92" s="159" t="s">
        <v>1268</v>
      </c>
      <c r="M92" s="159" t="s">
        <v>1269</v>
      </c>
      <c r="N92" s="159" t="s">
        <v>1270</v>
      </c>
      <c r="O92" s="159" t="s">
        <v>1271</v>
      </c>
      <c r="P92" s="159" t="s">
        <v>1272</v>
      </c>
      <c r="Q92" s="159" t="s">
        <v>1273</v>
      </c>
      <c r="R92" s="159"/>
      <c r="S92" s="159"/>
      <c r="T92" s="159"/>
      <c r="U92" s="159"/>
      <c r="V92" s="159"/>
      <c r="W92" s="159"/>
      <c r="X92" s="159"/>
      <c r="Y92" s="159"/>
      <c r="Z92" s="159"/>
      <c r="AA92" s="159"/>
      <c r="AB92" s="167"/>
    </row>
    <row r="93" spans="1:28" ht="15.75" customHeight="1">
      <c r="A93" s="166" t="s">
        <v>314</v>
      </c>
      <c r="B93" s="159" t="s">
        <v>1274</v>
      </c>
      <c r="C93" s="159" t="s">
        <v>1275</v>
      </c>
      <c r="D93" s="159" t="s">
        <v>1276</v>
      </c>
      <c r="E93" s="159" t="s">
        <v>1277</v>
      </c>
      <c r="F93" s="159"/>
      <c r="G93" s="159"/>
      <c r="H93" s="159"/>
      <c r="I93" s="159" t="s">
        <v>908</v>
      </c>
      <c r="J93" s="159"/>
      <c r="K93" s="159"/>
      <c r="L93" s="159"/>
      <c r="M93" s="159"/>
      <c r="N93" s="159"/>
      <c r="O93" s="159"/>
      <c r="P93" s="159"/>
      <c r="Q93" s="159"/>
      <c r="R93" s="159"/>
      <c r="S93" s="159"/>
      <c r="T93" s="159"/>
      <c r="U93" s="159"/>
      <c r="V93" s="159"/>
      <c r="W93" s="159"/>
      <c r="X93" s="159"/>
      <c r="Y93" s="159"/>
      <c r="Z93" s="159"/>
      <c r="AA93" s="159"/>
      <c r="AB93" s="167"/>
    </row>
    <row r="94" spans="1:28" ht="15.75" customHeight="1" thickBot="1">
      <c r="A94" s="168" t="s">
        <v>269</v>
      </c>
      <c r="B94" s="169" t="s">
        <v>1278</v>
      </c>
      <c r="C94" s="169" t="s">
        <v>1279</v>
      </c>
      <c r="D94" s="169" t="s">
        <v>1280</v>
      </c>
      <c r="E94" s="169" t="s">
        <v>1281</v>
      </c>
      <c r="F94" s="169"/>
      <c r="G94" s="169"/>
      <c r="H94" s="169"/>
      <c r="I94" s="169" t="s">
        <v>1252</v>
      </c>
      <c r="J94" s="169"/>
      <c r="K94" s="169" t="s">
        <v>934</v>
      </c>
      <c r="L94" s="169" t="s">
        <v>935</v>
      </c>
      <c r="M94" s="169"/>
      <c r="N94" s="169"/>
      <c r="O94" s="169"/>
      <c r="P94" s="169"/>
      <c r="Q94" s="169"/>
      <c r="R94" s="169"/>
      <c r="S94" s="169"/>
      <c r="T94" s="169"/>
      <c r="U94" s="169"/>
      <c r="V94" s="169"/>
      <c r="W94" s="169"/>
      <c r="X94" s="169"/>
      <c r="Y94" s="169"/>
      <c r="Z94" s="169"/>
      <c r="AA94" s="169"/>
      <c r="AB94" s="170"/>
    </row>
    <row r="95" spans="1:28" ht="15.75" customHeight="1">
      <c r="A95" s="163" t="s">
        <v>329</v>
      </c>
      <c r="B95" s="164" t="s">
        <v>1282</v>
      </c>
      <c r="C95" s="164" t="s">
        <v>1283</v>
      </c>
      <c r="D95" s="164" t="s">
        <v>1284</v>
      </c>
      <c r="E95" s="164" t="s">
        <v>1282</v>
      </c>
      <c r="F95" s="164"/>
      <c r="G95" s="164" t="s">
        <v>1285</v>
      </c>
      <c r="H95" s="164"/>
      <c r="I95" s="164" t="s">
        <v>908</v>
      </c>
      <c r="J95" s="164"/>
      <c r="K95" s="164"/>
      <c r="L95" s="164"/>
      <c r="M95" s="164"/>
      <c r="N95" s="164"/>
      <c r="O95" s="164"/>
      <c r="P95" s="164"/>
      <c r="Q95" s="164"/>
      <c r="R95" s="164"/>
      <c r="S95" s="164"/>
      <c r="T95" s="164"/>
      <c r="U95" s="164"/>
      <c r="V95" s="164"/>
      <c r="W95" s="164"/>
      <c r="X95" s="164"/>
      <c r="Y95" s="164"/>
      <c r="Z95" s="164"/>
      <c r="AA95" s="164"/>
      <c r="AB95" s="165"/>
    </row>
    <row r="96" spans="1:28" ht="15.75" customHeight="1">
      <c r="A96" s="166" t="s">
        <v>330</v>
      </c>
      <c r="B96" s="159" t="s">
        <v>1286</v>
      </c>
      <c r="C96" s="159" t="s">
        <v>1287</v>
      </c>
      <c r="D96" s="159" t="s">
        <v>1288</v>
      </c>
      <c r="E96" s="159" t="s">
        <v>1286</v>
      </c>
      <c r="F96" s="159"/>
      <c r="G96" s="159" t="s">
        <v>1285</v>
      </c>
      <c r="H96" s="159"/>
      <c r="I96" s="159" t="s">
        <v>908</v>
      </c>
      <c r="J96" s="159"/>
      <c r="K96" s="159"/>
      <c r="L96" s="159"/>
      <c r="M96" s="159"/>
      <c r="N96" s="159"/>
      <c r="O96" s="159"/>
      <c r="P96" s="159"/>
      <c r="Q96" s="159"/>
      <c r="R96" s="159"/>
      <c r="S96" s="159"/>
      <c r="T96" s="159"/>
      <c r="U96" s="159"/>
      <c r="V96" s="159"/>
      <c r="W96" s="159"/>
      <c r="X96" s="159"/>
      <c r="Y96" s="159"/>
      <c r="Z96" s="159"/>
      <c r="AA96" s="159"/>
      <c r="AB96" s="167"/>
    </row>
    <row r="97" spans="1:28" ht="15.75" customHeight="1">
      <c r="A97" s="166" t="s">
        <v>331</v>
      </c>
      <c r="B97" s="159" t="s">
        <v>1289</v>
      </c>
      <c r="C97" s="159" t="s">
        <v>1290</v>
      </c>
      <c r="D97" s="159" t="s">
        <v>1291</v>
      </c>
      <c r="E97" s="159" t="s">
        <v>1289</v>
      </c>
      <c r="F97" s="159"/>
      <c r="G97" s="159" t="s">
        <v>1285</v>
      </c>
      <c r="H97" s="159"/>
      <c r="I97" s="159" t="s">
        <v>908</v>
      </c>
      <c r="J97" s="159"/>
      <c r="K97" s="159"/>
      <c r="L97" s="159"/>
      <c r="M97" s="159"/>
      <c r="N97" s="159"/>
      <c r="O97" s="159"/>
      <c r="P97" s="159"/>
      <c r="Q97" s="159"/>
      <c r="R97" s="159"/>
      <c r="S97" s="159"/>
      <c r="T97" s="159"/>
      <c r="U97" s="159"/>
      <c r="V97" s="159"/>
      <c r="W97" s="159"/>
      <c r="X97" s="159"/>
      <c r="Y97" s="159"/>
      <c r="Z97" s="159"/>
      <c r="AA97" s="159"/>
      <c r="AB97" s="167"/>
    </row>
    <row r="98" spans="1:28" ht="15.75" customHeight="1">
      <c r="A98" s="166" t="s">
        <v>332</v>
      </c>
      <c r="B98" s="159" t="s">
        <v>1292</v>
      </c>
      <c r="C98" s="159" t="s">
        <v>1293</v>
      </c>
      <c r="D98" s="159" t="s">
        <v>1294</v>
      </c>
      <c r="E98" s="159" t="s">
        <v>1292</v>
      </c>
      <c r="F98" s="159"/>
      <c r="G98" s="159" t="s">
        <v>1285</v>
      </c>
      <c r="H98" s="159"/>
      <c r="I98" s="159" t="s">
        <v>908</v>
      </c>
      <c r="J98" s="159"/>
      <c r="K98" s="159"/>
      <c r="L98" s="159"/>
      <c r="M98" s="159"/>
      <c r="N98" s="159"/>
      <c r="O98" s="159"/>
      <c r="P98" s="159"/>
      <c r="Q98" s="159"/>
      <c r="R98" s="159"/>
      <c r="S98" s="159"/>
      <c r="T98" s="159"/>
      <c r="U98" s="159"/>
      <c r="V98" s="159"/>
      <c r="W98" s="159"/>
      <c r="X98" s="159"/>
      <c r="Y98" s="159"/>
      <c r="Z98" s="159"/>
      <c r="AA98" s="159"/>
      <c r="AB98" s="167"/>
    </row>
    <row r="99" spans="1:28" ht="15.75" customHeight="1">
      <c r="A99" s="166" t="s">
        <v>333</v>
      </c>
      <c r="B99" s="159" t="s">
        <v>1295</v>
      </c>
      <c r="C99" s="159" t="s">
        <v>1296</v>
      </c>
      <c r="D99" s="159" t="s">
        <v>1297</v>
      </c>
      <c r="E99" s="159" t="s">
        <v>1295</v>
      </c>
      <c r="F99" s="159"/>
      <c r="G99" s="159" t="s">
        <v>1285</v>
      </c>
      <c r="H99" s="159"/>
      <c r="I99" s="159" t="s">
        <v>908</v>
      </c>
      <c r="J99" s="159"/>
      <c r="K99" s="159"/>
      <c r="L99" s="159"/>
      <c r="M99" s="159"/>
      <c r="N99" s="159"/>
      <c r="O99" s="159"/>
      <c r="P99" s="159"/>
      <c r="Q99" s="159"/>
      <c r="R99" s="159"/>
      <c r="S99" s="159"/>
      <c r="T99" s="159"/>
      <c r="U99" s="159"/>
      <c r="V99" s="159"/>
      <c r="W99" s="159"/>
      <c r="X99" s="159"/>
      <c r="Y99" s="159"/>
      <c r="Z99" s="159"/>
      <c r="AA99" s="159"/>
      <c r="AB99" s="167"/>
    </row>
    <row r="100" spans="1:28" ht="15.75" customHeight="1">
      <c r="A100" s="166" t="s">
        <v>334</v>
      </c>
      <c r="B100" s="159" t="s">
        <v>1298</v>
      </c>
      <c r="C100" s="159" t="s">
        <v>1299</v>
      </c>
      <c r="D100" s="159" t="s">
        <v>1300</v>
      </c>
      <c r="E100" s="159" t="s">
        <v>1298</v>
      </c>
      <c r="F100" s="159"/>
      <c r="G100" s="159" t="s">
        <v>1285</v>
      </c>
      <c r="H100" s="159"/>
      <c r="I100" s="159" t="s">
        <v>908</v>
      </c>
      <c r="J100" s="159"/>
      <c r="K100" s="159"/>
      <c r="L100" s="159"/>
      <c r="M100" s="159"/>
      <c r="N100" s="159"/>
      <c r="O100" s="159"/>
      <c r="P100" s="159"/>
      <c r="Q100" s="159"/>
      <c r="R100" s="159"/>
      <c r="S100" s="159"/>
      <c r="T100" s="159"/>
      <c r="U100" s="159"/>
      <c r="V100" s="159"/>
      <c r="W100" s="159"/>
      <c r="X100" s="159"/>
      <c r="Y100" s="159"/>
      <c r="Z100" s="159"/>
      <c r="AA100" s="159"/>
      <c r="AB100" s="167"/>
    </row>
    <row r="101" spans="1:28" ht="15.75" customHeight="1">
      <c r="A101" s="166" t="s">
        <v>335</v>
      </c>
      <c r="B101" s="159" t="s">
        <v>1301</v>
      </c>
      <c r="C101" s="159" t="s">
        <v>1302</v>
      </c>
      <c r="D101" s="159" t="s">
        <v>1303</v>
      </c>
      <c r="E101" s="159" t="s">
        <v>1301</v>
      </c>
      <c r="F101" s="159"/>
      <c r="G101" s="159" t="s">
        <v>1285</v>
      </c>
      <c r="H101" s="159"/>
      <c r="I101" s="159" t="s">
        <v>908</v>
      </c>
      <c r="J101" s="159"/>
      <c r="K101" s="159"/>
      <c r="L101" s="159"/>
      <c r="M101" s="159"/>
      <c r="N101" s="159"/>
      <c r="O101" s="159"/>
      <c r="P101" s="159"/>
      <c r="Q101" s="159"/>
      <c r="R101" s="159"/>
      <c r="S101" s="159"/>
      <c r="T101" s="159"/>
      <c r="U101" s="159"/>
      <c r="V101" s="159"/>
      <c r="W101" s="159"/>
      <c r="X101" s="159"/>
      <c r="Y101" s="159"/>
      <c r="Z101" s="159"/>
      <c r="AA101" s="159"/>
      <c r="AB101" s="167"/>
    </row>
    <row r="102" spans="1:28" ht="15.75" customHeight="1">
      <c r="A102" s="166" t="s">
        <v>336</v>
      </c>
      <c r="B102" s="159" t="s">
        <v>1304</v>
      </c>
      <c r="C102" s="159" t="s">
        <v>1305</v>
      </c>
      <c r="D102" s="159" t="s">
        <v>1306</v>
      </c>
      <c r="E102" s="159" t="s">
        <v>1304</v>
      </c>
      <c r="F102" s="159"/>
      <c r="G102" s="159" t="s">
        <v>1285</v>
      </c>
      <c r="H102" s="159"/>
      <c r="I102" s="159" t="s">
        <v>908</v>
      </c>
      <c r="J102" s="159"/>
      <c r="K102" s="159"/>
      <c r="L102" s="159"/>
      <c r="M102" s="159"/>
      <c r="N102" s="159"/>
      <c r="O102" s="159"/>
      <c r="P102" s="159"/>
      <c r="Q102" s="159"/>
      <c r="R102" s="159"/>
      <c r="S102" s="159"/>
      <c r="T102" s="159"/>
      <c r="U102" s="159"/>
      <c r="V102" s="159"/>
      <c r="W102" s="159"/>
      <c r="X102" s="159"/>
      <c r="Y102" s="159"/>
      <c r="Z102" s="159"/>
      <c r="AA102" s="159"/>
      <c r="AB102" s="167"/>
    </row>
    <row r="103" spans="1:28" ht="15.75" customHeight="1">
      <c r="A103" s="166" t="s">
        <v>337</v>
      </c>
      <c r="B103" s="159" t="s">
        <v>1307</v>
      </c>
      <c r="C103" s="159" t="s">
        <v>1308</v>
      </c>
      <c r="D103" s="159" t="s">
        <v>1309</v>
      </c>
      <c r="E103" s="159" t="s">
        <v>1307</v>
      </c>
      <c r="F103" s="159"/>
      <c r="G103" s="159" t="s">
        <v>1285</v>
      </c>
      <c r="H103" s="159"/>
      <c r="I103" s="159" t="s">
        <v>908</v>
      </c>
      <c r="J103" s="159"/>
      <c r="K103" s="159"/>
      <c r="L103" s="159"/>
      <c r="M103" s="159"/>
      <c r="N103" s="159"/>
      <c r="O103" s="159"/>
      <c r="P103" s="159"/>
      <c r="Q103" s="159"/>
      <c r="R103" s="159"/>
      <c r="S103" s="159"/>
      <c r="T103" s="159"/>
      <c r="U103" s="159"/>
      <c r="V103" s="159"/>
      <c r="W103" s="159"/>
      <c r="X103" s="159"/>
      <c r="Y103" s="159"/>
      <c r="Z103" s="159"/>
      <c r="AA103" s="159"/>
      <c r="AB103" s="167"/>
    </row>
    <row r="104" spans="1:28" ht="15.75" customHeight="1">
      <c r="A104" s="166" t="s">
        <v>338</v>
      </c>
      <c r="B104" s="159" t="s">
        <v>1310</v>
      </c>
      <c r="C104" s="159" t="s">
        <v>1311</v>
      </c>
      <c r="D104" s="159" t="s">
        <v>1312</v>
      </c>
      <c r="E104" s="159" t="s">
        <v>1310</v>
      </c>
      <c r="F104" s="159"/>
      <c r="G104" s="159" t="s">
        <v>1285</v>
      </c>
      <c r="H104" s="159"/>
      <c r="I104" s="159" t="s">
        <v>908</v>
      </c>
      <c r="J104" s="159"/>
      <c r="K104" s="159"/>
      <c r="L104" s="159"/>
      <c r="M104" s="159"/>
      <c r="N104" s="159"/>
      <c r="O104" s="159"/>
      <c r="P104" s="159"/>
      <c r="Q104" s="159"/>
      <c r="R104" s="159"/>
      <c r="S104" s="159"/>
      <c r="T104" s="159"/>
      <c r="U104" s="159"/>
      <c r="V104" s="159"/>
      <c r="W104" s="159"/>
      <c r="X104" s="159"/>
      <c r="Y104" s="159"/>
      <c r="Z104" s="159"/>
      <c r="AA104" s="159"/>
      <c r="AB104" s="167"/>
    </row>
    <row r="105" spans="1:28" ht="15.75" customHeight="1">
      <c r="A105" s="166" t="s">
        <v>339</v>
      </c>
      <c r="B105" s="159" t="s">
        <v>1313</v>
      </c>
      <c r="C105" s="159" t="s">
        <v>1314</v>
      </c>
      <c r="D105" s="159" t="s">
        <v>1315</v>
      </c>
      <c r="E105" s="159" t="s">
        <v>1313</v>
      </c>
      <c r="F105" s="159"/>
      <c r="G105" s="159" t="s">
        <v>1285</v>
      </c>
      <c r="H105" s="159"/>
      <c r="I105" s="159" t="s">
        <v>908</v>
      </c>
      <c r="J105" s="159"/>
      <c r="K105" s="159"/>
      <c r="L105" s="159"/>
      <c r="M105" s="159"/>
      <c r="N105" s="159"/>
      <c r="O105" s="159"/>
      <c r="P105" s="159"/>
      <c r="Q105" s="159"/>
      <c r="R105" s="159"/>
      <c r="S105" s="159"/>
      <c r="T105" s="159"/>
      <c r="U105" s="159"/>
      <c r="V105" s="159"/>
      <c r="W105" s="159"/>
      <c r="X105" s="159"/>
      <c r="Y105" s="159"/>
      <c r="Z105" s="159"/>
      <c r="AA105" s="159"/>
      <c r="AB105" s="167"/>
    </row>
    <row r="106" spans="1:28" ht="15.75" customHeight="1">
      <c r="A106" s="166" t="s">
        <v>340</v>
      </c>
      <c r="B106" s="159" t="s">
        <v>1316</v>
      </c>
      <c r="C106" s="159" t="s">
        <v>1317</v>
      </c>
      <c r="D106" s="159" t="s">
        <v>1318</v>
      </c>
      <c r="E106" s="159" t="s">
        <v>1316</v>
      </c>
      <c r="F106" s="159"/>
      <c r="G106" s="159" t="s">
        <v>1285</v>
      </c>
      <c r="H106" s="159"/>
      <c r="I106" s="159" t="s">
        <v>908</v>
      </c>
      <c r="J106" s="159"/>
      <c r="K106" s="159"/>
      <c r="L106" s="159"/>
      <c r="M106" s="159"/>
      <c r="N106" s="159"/>
      <c r="O106" s="159"/>
      <c r="P106" s="159"/>
      <c r="Q106" s="159"/>
      <c r="R106" s="159"/>
      <c r="S106" s="159"/>
      <c r="T106" s="159"/>
      <c r="U106" s="159"/>
      <c r="V106" s="159"/>
      <c r="W106" s="159"/>
      <c r="X106" s="159"/>
      <c r="Y106" s="159"/>
      <c r="Z106" s="159"/>
      <c r="AA106" s="159"/>
      <c r="AB106" s="167"/>
    </row>
    <row r="107" spans="1:28" ht="15.75" customHeight="1">
      <c r="A107" s="166" t="s">
        <v>341</v>
      </c>
      <c r="B107" s="159" t="s">
        <v>1319</v>
      </c>
      <c r="C107" s="159" t="s">
        <v>1320</v>
      </c>
      <c r="D107" s="159" t="s">
        <v>1321</v>
      </c>
      <c r="E107" s="159" t="s">
        <v>1319</v>
      </c>
      <c r="F107" s="159"/>
      <c r="G107" s="159" t="s">
        <v>1285</v>
      </c>
      <c r="H107" s="159"/>
      <c r="I107" s="159" t="s">
        <v>908</v>
      </c>
      <c r="J107" s="159"/>
      <c r="K107" s="159"/>
      <c r="L107" s="159"/>
      <c r="M107" s="159"/>
      <c r="N107" s="159"/>
      <c r="O107" s="159"/>
      <c r="P107" s="159"/>
      <c r="Q107" s="159"/>
      <c r="R107" s="159"/>
      <c r="S107" s="159"/>
      <c r="T107" s="159"/>
      <c r="U107" s="159"/>
      <c r="V107" s="159"/>
      <c r="W107" s="159"/>
      <c r="X107" s="159"/>
      <c r="Y107" s="159"/>
      <c r="Z107" s="159"/>
      <c r="AA107" s="159"/>
      <c r="AB107" s="167"/>
    </row>
    <row r="108" spans="1:28" ht="15.75" customHeight="1">
      <c r="A108" s="166" t="s">
        <v>342</v>
      </c>
      <c r="B108" s="159" t="s">
        <v>1322</v>
      </c>
      <c r="C108" s="159" t="s">
        <v>1323</v>
      </c>
      <c r="D108" s="159" t="s">
        <v>1324</v>
      </c>
      <c r="E108" s="159" t="s">
        <v>1322</v>
      </c>
      <c r="F108" s="159"/>
      <c r="G108" s="159" t="s">
        <v>1285</v>
      </c>
      <c r="H108" s="159"/>
      <c r="I108" s="159" t="s">
        <v>908</v>
      </c>
      <c r="J108" s="159"/>
      <c r="K108" s="159"/>
      <c r="L108" s="159"/>
      <c r="M108" s="159"/>
      <c r="N108" s="159"/>
      <c r="O108" s="159"/>
      <c r="P108" s="159"/>
      <c r="Q108" s="159"/>
      <c r="R108" s="159"/>
      <c r="S108" s="159"/>
      <c r="T108" s="159"/>
      <c r="U108" s="159"/>
      <c r="V108" s="159"/>
      <c r="W108" s="159"/>
      <c r="X108" s="159"/>
      <c r="Y108" s="159"/>
      <c r="Z108" s="159"/>
      <c r="AA108" s="159"/>
      <c r="AB108" s="167"/>
    </row>
    <row r="109" spans="1:28" ht="15.75" customHeight="1">
      <c r="A109" s="166" t="s">
        <v>343</v>
      </c>
      <c r="B109" s="159" t="s">
        <v>1325</v>
      </c>
      <c r="C109" s="159" t="s">
        <v>1326</v>
      </c>
      <c r="D109" s="159" t="s">
        <v>1327</v>
      </c>
      <c r="E109" s="159" t="s">
        <v>1325</v>
      </c>
      <c r="F109" s="159"/>
      <c r="G109" s="159" t="s">
        <v>1285</v>
      </c>
      <c r="H109" s="159"/>
      <c r="I109" s="159" t="s">
        <v>908</v>
      </c>
      <c r="J109" s="159"/>
      <c r="K109" s="159"/>
      <c r="L109" s="159"/>
      <c r="M109" s="159"/>
      <c r="N109" s="159"/>
      <c r="O109" s="159"/>
      <c r="P109" s="159"/>
      <c r="Q109" s="159"/>
      <c r="R109" s="159"/>
      <c r="S109" s="159"/>
      <c r="T109" s="159"/>
      <c r="U109" s="159"/>
      <c r="V109" s="159"/>
      <c r="W109" s="159"/>
      <c r="X109" s="159"/>
      <c r="Y109" s="159"/>
      <c r="Z109" s="159"/>
      <c r="AA109" s="159"/>
      <c r="AB109" s="167"/>
    </row>
    <row r="110" spans="1:28" ht="15.75" customHeight="1">
      <c r="A110" s="166" t="s">
        <v>344</v>
      </c>
      <c r="B110" s="159" t="s">
        <v>1328</v>
      </c>
      <c r="C110" s="159" t="s">
        <v>1329</v>
      </c>
      <c r="D110" s="159" t="s">
        <v>1330</v>
      </c>
      <c r="E110" s="159" t="s">
        <v>1328</v>
      </c>
      <c r="F110" s="159"/>
      <c r="G110" s="159" t="s">
        <v>1285</v>
      </c>
      <c r="H110" s="159"/>
      <c r="I110" s="159" t="s">
        <v>908</v>
      </c>
      <c r="J110" s="159"/>
      <c r="K110" s="159"/>
      <c r="L110" s="159"/>
      <c r="M110" s="159"/>
      <c r="N110" s="159"/>
      <c r="O110" s="159"/>
      <c r="P110" s="159"/>
      <c r="Q110" s="159"/>
      <c r="R110" s="159"/>
      <c r="S110" s="159"/>
      <c r="T110" s="159"/>
      <c r="U110" s="159"/>
      <c r="V110" s="159"/>
      <c r="W110" s="159"/>
      <c r="X110" s="159"/>
      <c r="Y110" s="159"/>
      <c r="Z110" s="159"/>
      <c r="AA110" s="159"/>
      <c r="AB110" s="167"/>
    </row>
    <row r="111" spans="1:28" ht="15.75" customHeight="1">
      <c r="A111" s="166" t="s">
        <v>345</v>
      </c>
      <c r="B111" s="159" t="s">
        <v>1331</v>
      </c>
      <c r="C111" s="159" t="s">
        <v>1332</v>
      </c>
      <c r="D111" s="159" t="s">
        <v>1333</v>
      </c>
      <c r="E111" s="159" t="s">
        <v>1331</v>
      </c>
      <c r="F111" s="159"/>
      <c r="G111" s="159" t="s">
        <v>1285</v>
      </c>
      <c r="H111" s="159"/>
      <c r="I111" s="159" t="s">
        <v>908</v>
      </c>
      <c r="J111" s="159"/>
      <c r="K111" s="159"/>
      <c r="L111" s="159"/>
      <c r="M111" s="159"/>
      <c r="N111" s="159"/>
      <c r="O111" s="159"/>
      <c r="P111" s="159"/>
      <c r="Q111" s="159"/>
      <c r="R111" s="159"/>
      <c r="S111" s="159"/>
      <c r="T111" s="159"/>
      <c r="U111" s="159"/>
      <c r="V111" s="159"/>
      <c r="W111" s="159"/>
      <c r="X111" s="159"/>
      <c r="Y111" s="159"/>
      <c r="Z111" s="159"/>
      <c r="AA111" s="159"/>
      <c r="AB111" s="167"/>
    </row>
    <row r="112" spans="1:28" ht="15.75" customHeight="1">
      <c r="A112" s="166" t="s">
        <v>346</v>
      </c>
      <c r="B112" s="159" t="s">
        <v>1334</v>
      </c>
      <c r="C112" s="159" t="s">
        <v>1335</v>
      </c>
      <c r="D112" s="159" t="s">
        <v>1336</v>
      </c>
      <c r="E112" s="159" t="s">
        <v>1334</v>
      </c>
      <c r="F112" s="159"/>
      <c r="G112" s="159" t="s">
        <v>1285</v>
      </c>
      <c r="H112" s="159"/>
      <c r="I112" s="159" t="s">
        <v>908</v>
      </c>
      <c r="J112" s="159"/>
      <c r="K112" s="159"/>
      <c r="L112" s="159"/>
      <c r="M112" s="159"/>
      <c r="N112" s="159"/>
      <c r="O112" s="159"/>
      <c r="P112" s="159"/>
      <c r="Q112" s="159"/>
      <c r="R112" s="159"/>
      <c r="S112" s="159"/>
      <c r="T112" s="159"/>
      <c r="U112" s="159"/>
      <c r="V112" s="159"/>
      <c r="W112" s="159"/>
      <c r="X112" s="159"/>
      <c r="Y112" s="159"/>
      <c r="Z112" s="159"/>
      <c r="AA112" s="159"/>
      <c r="AB112" s="167"/>
    </row>
    <row r="113" spans="1:28" ht="15.75" customHeight="1">
      <c r="A113" s="166" t="s">
        <v>347</v>
      </c>
      <c r="B113" s="159" t="s">
        <v>1337</v>
      </c>
      <c r="C113" s="159" t="s">
        <v>1338</v>
      </c>
      <c r="D113" s="159" t="s">
        <v>1339</v>
      </c>
      <c r="E113" s="159" t="s">
        <v>1337</v>
      </c>
      <c r="F113" s="159"/>
      <c r="G113" s="159" t="s">
        <v>1285</v>
      </c>
      <c r="H113" s="159"/>
      <c r="I113" s="159" t="s">
        <v>908</v>
      </c>
      <c r="J113" s="159"/>
      <c r="K113" s="159"/>
      <c r="L113" s="159"/>
      <c r="M113" s="159"/>
      <c r="N113" s="159"/>
      <c r="O113" s="159"/>
      <c r="P113" s="159"/>
      <c r="Q113" s="159"/>
      <c r="R113" s="159"/>
      <c r="S113" s="159"/>
      <c r="T113" s="159"/>
      <c r="U113" s="159"/>
      <c r="V113" s="159"/>
      <c r="W113" s="159"/>
      <c r="X113" s="159"/>
      <c r="Y113" s="159"/>
      <c r="Z113" s="159"/>
      <c r="AA113" s="159"/>
      <c r="AB113" s="167"/>
    </row>
    <row r="114" spans="1:28" ht="15.75" customHeight="1">
      <c r="A114" s="166" t="s">
        <v>348</v>
      </c>
      <c r="B114" s="159" t="s">
        <v>1340</v>
      </c>
      <c r="C114" s="159" t="s">
        <v>1341</v>
      </c>
      <c r="D114" s="159" t="s">
        <v>1342</v>
      </c>
      <c r="E114" s="159" t="s">
        <v>1340</v>
      </c>
      <c r="F114" s="159"/>
      <c r="G114" s="159" t="s">
        <v>1285</v>
      </c>
      <c r="H114" s="159"/>
      <c r="I114" s="159" t="s">
        <v>908</v>
      </c>
      <c r="J114" s="159"/>
      <c r="K114" s="159"/>
      <c r="L114" s="159"/>
      <c r="M114" s="159"/>
      <c r="N114" s="159"/>
      <c r="O114" s="159"/>
      <c r="P114" s="159"/>
      <c r="Q114" s="159"/>
      <c r="R114" s="159"/>
      <c r="S114" s="159"/>
      <c r="T114" s="159"/>
      <c r="U114" s="159"/>
      <c r="V114" s="159"/>
      <c r="W114" s="159"/>
      <c r="X114" s="159"/>
      <c r="Y114" s="159"/>
      <c r="Z114" s="159"/>
      <c r="AA114" s="159"/>
      <c r="AB114" s="167"/>
    </row>
    <row r="115" spans="1:28" ht="15.75" customHeight="1">
      <c r="A115" s="166" t="s">
        <v>349</v>
      </c>
      <c r="B115" s="159" t="s">
        <v>1343</v>
      </c>
      <c r="C115" s="159" t="s">
        <v>1344</v>
      </c>
      <c r="D115" s="159" t="s">
        <v>1345</v>
      </c>
      <c r="E115" s="159" t="s">
        <v>1343</v>
      </c>
      <c r="F115" s="159"/>
      <c r="G115" s="159" t="s">
        <v>1285</v>
      </c>
      <c r="H115" s="159"/>
      <c r="I115" s="159" t="s">
        <v>908</v>
      </c>
      <c r="J115" s="159"/>
      <c r="K115" s="159"/>
      <c r="L115" s="159"/>
      <c r="M115" s="159"/>
      <c r="N115" s="159"/>
      <c r="O115" s="159"/>
      <c r="P115" s="159"/>
      <c r="Q115" s="159"/>
      <c r="R115" s="159"/>
      <c r="S115" s="159"/>
      <c r="T115" s="159"/>
      <c r="U115" s="159"/>
      <c r="V115" s="159"/>
      <c r="W115" s="159"/>
      <c r="X115" s="159"/>
      <c r="Y115" s="159"/>
      <c r="Z115" s="159"/>
      <c r="AA115" s="159"/>
      <c r="AB115" s="167"/>
    </row>
    <row r="116" spans="1:28" ht="15.75" customHeight="1">
      <c r="A116" s="166" t="s">
        <v>350</v>
      </c>
      <c r="B116" s="159" t="s">
        <v>1346</v>
      </c>
      <c r="C116" s="159" t="s">
        <v>1347</v>
      </c>
      <c r="D116" s="159" t="s">
        <v>1348</v>
      </c>
      <c r="E116" s="159" t="s">
        <v>1346</v>
      </c>
      <c r="F116" s="159"/>
      <c r="G116" s="159" t="s">
        <v>1285</v>
      </c>
      <c r="H116" s="159"/>
      <c r="I116" s="159" t="s">
        <v>908</v>
      </c>
      <c r="J116" s="159"/>
      <c r="K116" s="159"/>
      <c r="L116" s="159"/>
      <c r="M116" s="159"/>
      <c r="N116" s="159"/>
      <c r="O116" s="159"/>
      <c r="P116" s="159"/>
      <c r="Q116" s="159"/>
      <c r="R116" s="159"/>
      <c r="S116" s="159"/>
      <c r="T116" s="159"/>
      <c r="U116" s="159"/>
      <c r="V116" s="159"/>
      <c r="W116" s="159"/>
      <c r="X116" s="159"/>
      <c r="Y116" s="159"/>
      <c r="Z116" s="159"/>
      <c r="AA116" s="159"/>
      <c r="AB116" s="167"/>
    </row>
    <row r="117" spans="1:28" ht="15.75" customHeight="1">
      <c r="A117" s="166" t="s">
        <v>351</v>
      </c>
      <c r="B117" s="159" t="s">
        <v>1349</v>
      </c>
      <c r="C117" s="159" t="s">
        <v>1350</v>
      </c>
      <c r="D117" s="159" t="s">
        <v>1351</v>
      </c>
      <c r="E117" s="159" t="s">
        <v>1349</v>
      </c>
      <c r="F117" s="159"/>
      <c r="G117" s="159" t="s">
        <v>1285</v>
      </c>
      <c r="H117" s="159"/>
      <c r="I117" s="159" t="s">
        <v>908</v>
      </c>
      <c r="J117" s="159"/>
      <c r="K117" s="159"/>
      <c r="L117" s="159"/>
      <c r="M117" s="159"/>
      <c r="N117" s="159"/>
      <c r="O117" s="159"/>
      <c r="P117" s="159"/>
      <c r="Q117" s="159"/>
      <c r="R117" s="159"/>
      <c r="S117" s="159"/>
      <c r="T117" s="159"/>
      <c r="U117" s="159"/>
      <c r="V117" s="159"/>
      <c r="W117" s="159"/>
      <c r="X117" s="159"/>
      <c r="Y117" s="159"/>
      <c r="Z117" s="159"/>
      <c r="AA117" s="159"/>
      <c r="AB117" s="167"/>
    </row>
    <row r="118" spans="1:28" ht="15.75" customHeight="1">
      <c r="A118" s="166" t="s">
        <v>352</v>
      </c>
      <c r="B118" s="159" t="s">
        <v>1352</v>
      </c>
      <c r="C118" s="159" t="s">
        <v>1353</v>
      </c>
      <c r="D118" s="159" t="s">
        <v>1354</v>
      </c>
      <c r="E118" s="159" t="s">
        <v>1352</v>
      </c>
      <c r="F118" s="159"/>
      <c r="G118" s="159" t="s">
        <v>1285</v>
      </c>
      <c r="H118" s="159"/>
      <c r="I118" s="159" t="s">
        <v>908</v>
      </c>
      <c r="J118" s="159"/>
      <c r="K118" s="159"/>
      <c r="L118" s="159"/>
      <c r="M118" s="159"/>
      <c r="N118" s="159"/>
      <c r="O118" s="159"/>
      <c r="P118" s="159"/>
      <c r="Q118" s="159"/>
      <c r="R118" s="159"/>
      <c r="S118" s="159"/>
      <c r="T118" s="159"/>
      <c r="U118" s="159"/>
      <c r="V118" s="159"/>
      <c r="W118" s="159"/>
      <c r="X118" s="159"/>
      <c r="Y118" s="159"/>
      <c r="Z118" s="159"/>
      <c r="AA118" s="159"/>
      <c r="AB118" s="167"/>
    </row>
    <row r="119" spans="1:28" ht="15.75" customHeight="1">
      <c r="A119" s="166" t="s">
        <v>353</v>
      </c>
      <c r="B119" s="159" t="s">
        <v>1355</v>
      </c>
      <c r="C119" s="159" t="s">
        <v>1356</v>
      </c>
      <c r="D119" s="159" t="s">
        <v>1357</v>
      </c>
      <c r="E119" s="159" t="s">
        <v>1355</v>
      </c>
      <c r="F119" s="159"/>
      <c r="G119" s="159" t="s">
        <v>1285</v>
      </c>
      <c r="H119" s="159"/>
      <c r="I119" s="159" t="s">
        <v>908</v>
      </c>
      <c r="J119" s="159"/>
      <c r="K119" s="159"/>
      <c r="L119" s="159"/>
      <c r="M119" s="159"/>
      <c r="N119" s="159"/>
      <c r="O119" s="159"/>
      <c r="P119" s="159"/>
      <c r="Q119" s="159"/>
      <c r="R119" s="159"/>
      <c r="S119" s="159"/>
      <c r="T119" s="159"/>
      <c r="U119" s="159"/>
      <c r="V119" s="159"/>
      <c r="W119" s="159"/>
      <c r="X119" s="159"/>
      <c r="Y119" s="159"/>
      <c r="Z119" s="159"/>
      <c r="AA119" s="159"/>
      <c r="AB119" s="167"/>
    </row>
    <row r="120" spans="1:28" ht="15.75" customHeight="1">
      <c r="A120" s="166" t="s">
        <v>354</v>
      </c>
      <c r="B120" s="159" t="s">
        <v>1358</v>
      </c>
      <c r="C120" s="159" t="s">
        <v>1359</v>
      </c>
      <c r="D120" s="159" t="s">
        <v>1360</v>
      </c>
      <c r="E120" s="159" t="s">
        <v>1358</v>
      </c>
      <c r="F120" s="159"/>
      <c r="G120" s="159" t="s">
        <v>1285</v>
      </c>
      <c r="H120" s="159"/>
      <c r="I120" s="159" t="s">
        <v>908</v>
      </c>
      <c r="J120" s="159"/>
      <c r="K120" s="159"/>
      <c r="L120" s="159"/>
      <c r="M120" s="159"/>
      <c r="N120" s="159"/>
      <c r="O120" s="159"/>
      <c r="P120" s="159"/>
      <c r="Q120" s="159"/>
      <c r="R120" s="159"/>
      <c r="S120" s="159"/>
      <c r="T120" s="159"/>
      <c r="U120" s="159"/>
      <c r="V120" s="159"/>
      <c r="W120" s="159"/>
      <c r="X120" s="159"/>
      <c r="Y120" s="159"/>
      <c r="Z120" s="159"/>
      <c r="AA120" s="159"/>
      <c r="AB120" s="167"/>
    </row>
    <row r="121" spans="1:28" ht="15.75" customHeight="1">
      <c r="A121" s="166" t="s">
        <v>355</v>
      </c>
      <c r="B121" s="159" t="s">
        <v>1361</v>
      </c>
      <c r="C121" s="159" t="s">
        <v>1362</v>
      </c>
      <c r="D121" s="159" t="s">
        <v>1363</v>
      </c>
      <c r="E121" s="159" t="s">
        <v>1361</v>
      </c>
      <c r="F121" s="159" t="s">
        <v>1364</v>
      </c>
      <c r="G121" s="159" t="s">
        <v>1285</v>
      </c>
      <c r="H121" s="159"/>
      <c r="I121" s="159" t="s">
        <v>908</v>
      </c>
      <c r="J121" s="159"/>
      <c r="K121" s="159"/>
      <c r="L121" s="159"/>
      <c r="M121" s="159"/>
      <c r="N121" s="159"/>
      <c r="O121" s="159"/>
      <c r="P121" s="159"/>
      <c r="Q121" s="159"/>
      <c r="R121" s="159"/>
      <c r="S121" s="159"/>
      <c r="T121" s="159"/>
      <c r="U121" s="159"/>
      <c r="V121" s="159"/>
      <c r="W121" s="159"/>
      <c r="X121" s="159"/>
      <c r="Y121" s="159"/>
      <c r="Z121" s="159"/>
      <c r="AA121" s="159"/>
      <c r="AB121" s="167"/>
    </row>
    <row r="122" spans="1:28" ht="15.75" customHeight="1">
      <c r="A122" s="166" t="s">
        <v>356</v>
      </c>
      <c r="B122" s="159" t="s">
        <v>1365</v>
      </c>
      <c r="C122" s="159" t="s">
        <v>1366</v>
      </c>
      <c r="D122" s="159" t="s">
        <v>1367</v>
      </c>
      <c r="E122" s="159" t="s">
        <v>1365</v>
      </c>
      <c r="F122" s="159"/>
      <c r="G122" s="159" t="s">
        <v>1285</v>
      </c>
      <c r="H122" s="159"/>
      <c r="I122" s="159" t="s">
        <v>908</v>
      </c>
      <c r="J122" s="159"/>
      <c r="K122" s="159"/>
      <c r="L122" s="159"/>
      <c r="M122" s="159"/>
      <c r="N122" s="159"/>
      <c r="O122" s="159"/>
      <c r="P122" s="159"/>
      <c r="Q122" s="159"/>
      <c r="R122" s="159"/>
      <c r="S122" s="159"/>
      <c r="T122" s="159"/>
      <c r="U122" s="159"/>
      <c r="V122" s="159"/>
      <c r="W122" s="159"/>
      <c r="X122" s="159"/>
      <c r="Y122" s="159"/>
      <c r="Z122" s="159"/>
      <c r="AA122" s="159"/>
      <c r="AB122" s="167"/>
    </row>
    <row r="123" spans="1:28" ht="15.75" customHeight="1">
      <c r="A123" s="166" t="s">
        <v>357</v>
      </c>
      <c r="B123" s="159" t="s">
        <v>1368</v>
      </c>
      <c r="C123" s="159" t="s">
        <v>1369</v>
      </c>
      <c r="D123" s="159" t="s">
        <v>1370</v>
      </c>
      <c r="E123" s="159" t="s">
        <v>1371</v>
      </c>
      <c r="F123" s="159"/>
      <c r="G123" s="159" t="s">
        <v>1285</v>
      </c>
      <c r="H123" s="159"/>
      <c r="I123" s="159" t="s">
        <v>908</v>
      </c>
      <c r="J123" s="159"/>
      <c r="K123" s="159"/>
      <c r="L123" s="159"/>
      <c r="M123" s="159"/>
      <c r="N123" s="159"/>
      <c r="O123" s="159"/>
      <c r="P123" s="159"/>
      <c r="Q123" s="159"/>
      <c r="R123" s="159"/>
      <c r="S123" s="159"/>
      <c r="T123" s="159"/>
      <c r="U123" s="159"/>
      <c r="V123" s="159"/>
      <c r="W123" s="159"/>
      <c r="X123" s="159"/>
      <c r="Y123" s="159"/>
      <c r="Z123" s="159"/>
      <c r="AA123" s="159"/>
      <c r="AB123" s="167"/>
    </row>
    <row r="124" spans="1:28" ht="15.75" customHeight="1">
      <c r="A124" s="166" t="s">
        <v>358</v>
      </c>
      <c r="B124" s="159" t="s">
        <v>1372</v>
      </c>
      <c r="C124" s="159" t="s">
        <v>1373</v>
      </c>
      <c r="D124" s="159" t="s">
        <v>1374</v>
      </c>
      <c r="E124" s="159" t="s">
        <v>1372</v>
      </c>
      <c r="F124" s="159"/>
      <c r="G124" s="159" t="s">
        <v>1285</v>
      </c>
      <c r="H124" s="159"/>
      <c r="I124" s="159" t="s">
        <v>908</v>
      </c>
      <c r="J124" s="159"/>
      <c r="K124" s="159"/>
      <c r="L124" s="159"/>
      <c r="M124" s="159"/>
      <c r="N124" s="159"/>
      <c r="O124" s="159"/>
      <c r="P124" s="159"/>
      <c r="Q124" s="159"/>
      <c r="R124" s="159"/>
      <c r="S124" s="159"/>
      <c r="T124" s="159"/>
      <c r="U124" s="159"/>
      <c r="V124" s="159"/>
      <c r="W124" s="159"/>
      <c r="X124" s="159"/>
      <c r="Y124" s="159"/>
      <c r="Z124" s="159"/>
      <c r="AA124" s="159"/>
      <c r="AB124" s="167"/>
    </row>
    <row r="125" spans="1:28" ht="15.75" customHeight="1">
      <c r="A125" s="166" t="s">
        <v>359</v>
      </c>
      <c r="B125" s="159" t="s">
        <v>1375</v>
      </c>
      <c r="C125" s="159" t="s">
        <v>1376</v>
      </c>
      <c r="D125" s="159" t="s">
        <v>1377</v>
      </c>
      <c r="E125" s="159" t="s">
        <v>1375</v>
      </c>
      <c r="F125" s="159"/>
      <c r="G125" s="159" t="s">
        <v>1285</v>
      </c>
      <c r="H125" s="159"/>
      <c r="I125" s="159" t="s">
        <v>908</v>
      </c>
      <c r="J125" s="159"/>
      <c r="K125" s="159"/>
      <c r="L125" s="159"/>
      <c r="M125" s="159"/>
      <c r="N125" s="159"/>
      <c r="O125" s="159"/>
      <c r="P125" s="159"/>
      <c r="Q125" s="159"/>
      <c r="R125" s="159"/>
      <c r="S125" s="159"/>
      <c r="T125" s="159"/>
      <c r="U125" s="159"/>
      <c r="V125" s="159"/>
      <c r="W125" s="159"/>
      <c r="X125" s="159"/>
      <c r="Y125" s="159"/>
      <c r="Z125" s="159"/>
      <c r="AA125" s="159"/>
      <c r="AB125" s="167"/>
    </row>
    <row r="126" spans="1:28" ht="15.75" customHeight="1">
      <c r="A126" s="166" t="s">
        <v>360</v>
      </c>
      <c r="B126" s="159" t="s">
        <v>1378</v>
      </c>
      <c r="C126" s="159" t="s">
        <v>1379</v>
      </c>
      <c r="D126" s="159" t="s">
        <v>1380</v>
      </c>
      <c r="E126" s="159" t="s">
        <v>1378</v>
      </c>
      <c r="F126" s="159"/>
      <c r="G126" s="159" t="s">
        <v>1285</v>
      </c>
      <c r="H126" s="159"/>
      <c r="I126" s="159" t="s">
        <v>908</v>
      </c>
      <c r="J126" s="159"/>
      <c r="K126" s="159"/>
      <c r="L126" s="159"/>
      <c r="M126" s="159"/>
      <c r="N126" s="159"/>
      <c r="O126" s="159"/>
      <c r="P126" s="159"/>
      <c r="Q126" s="159"/>
      <c r="R126" s="159"/>
      <c r="S126" s="159"/>
      <c r="T126" s="159"/>
      <c r="U126" s="159"/>
      <c r="V126" s="159"/>
      <c r="W126" s="159"/>
      <c r="X126" s="159"/>
      <c r="Y126" s="159"/>
      <c r="Z126" s="159"/>
      <c r="AA126" s="159"/>
      <c r="AB126" s="167"/>
    </row>
    <row r="127" spans="1:28" ht="15.75" customHeight="1">
      <c r="A127" s="166" t="s">
        <v>361</v>
      </c>
      <c r="B127" s="159" t="s">
        <v>1381</v>
      </c>
      <c r="C127" s="159" t="s">
        <v>1382</v>
      </c>
      <c r="D127" s="159" t="s">
        <v>1383</v>
      </c>
      <c r="E127" s="159" t="s">
        <v>1381</v>
      </c>
      <c r="F127" s="159"/>
      <c r="G127" s="159" t="s">
        <v>1285</v>
      </c>
      <c r="H127" s="159"/>
      <c r="I127" s="159" t="s">
        <v>908</v>
      </c>
      <c r="J127" s="159"/>
      <c r="K127" s="159"/>
      <c r="L127" s="159"/>
      <c r="M127" s="159"/>
      <c r="N127" s="159"/>
      <c r="O127" s="159"/>
      <c r="P127" s="159"/>
      <c r="Q127" s="159"/>
      <c r="R127" s="159"/>
      <c r="S127" s="159"/>
      <c r="T127" s="159"/>
      <c r="U127" s="159"/>
      <c r="V127" s="159"/>
      <c r="W127" s="159"/>
      <c r="X127" s="159"/>
      <c r="Y127" s="159"/>
      <c r="Z127" s="159"/>
      <c r="AA127" s="159"/>
      <c r="AB127" s="167"/>
    </row>
    <row r="128" spans="1:28" ht="15.75" customHeight="1">
      <c r="A128" s="166" t="s">
        <v>362</v>
      </c>
      <c r="B128" s="159" t="s">
        <v>1384</v>
      </c>
      <c r="C128" s="159" t="s">
        <v>1385</v>
      </c>
      <c r="D128" s="159" t="s">
        <v>1386</v>
      </c>
      <c r="E128" s="159" t="s">
        <v>1384</v>
      </c>
      <c r="F128" s="159"/>
      <c r="G128" s="159" t="s">
        <v>1285</v>
      </c>
      <c r="H128" s="159"/>
      <c r="I128" s="159" t="s">
        <v>908</v>
      </c>
      <c r="J128" s="159"/>
      <c r="K128" s="159"/>
      <c r="L128" s="159"/>
      <c r="M128" s="159"/>
      <c r="N128" s="159"/>
      <c r="O128" s="159"/>
      <c r="P128" s="159"/>
      <c r="Q128" s="159"/>
      <c r="R128" s="159"/>
      <c r="S128" s="159"/>
      <c r="T128" s="159"/>
      <c r="U128" s="159"/>
      <c r="V128" s="159"/>
      <c r="W128" s="159"/>
      <c r="X128" s="159"/>
      <c r="Y128" s="159"/>
      <c r="Z128" s="159"/>
      <c r="AA128" s="159"/>
      <c r="AB128" s="167"/>
    </row>
    <row r="129" spans="1:28" ht="15.75" customHeight="1">
      <c r="A129" s="166" t="s">
        <v>363</v>
      </c>
      <c r="B129" s="159" t="s">
        <v>1387</v>
      </c>
      <c r="C129" s="159" t="s">
        <v>1388</v>
      </c>
      <c r="D129" s="159" t="s">
        <v>1389</v>
      </c>
      <c r="E129" s="159" t="s">
        <v>1387</v>
      </c>
      <c r="F129" s="159"/>
      <c r="G129" s="159" t="s">
        <v>1285</v>
      </c>
      <c r="H129" s="159"/>
      <c r="I129" s="159" t="s">
        <v>908</v>
      </c>
      <c r="J129" s="159"/>
      <c r="K129" s="159"/>
      <c r="L129" s="159"/>
      <c r="M129" s="159"/>
      <c r="N129" s="159"/>
      <c r="O129" s="159"/>
      <c r="P129" s="159"/>
      <c r="Q129" s="159"/>
      <c r="R129" s="159"/>
      <c r="S129" s="159"/>
      <c r="T129" s="159"/>
      <c r="U129" s="159"/>
      <c r="V129" s="159"/>
      <c r="W129" s="159"/>
      <c r="X129" s="159"/>
      <c r="Y129" s="159"/>
      <c r="Z129" s="159"/>
      <c r="AA129" s="159"/>
      <c r="AB129" s="167"/>
    </row>
    <row r="130" spans="1:28" ht="15.75" customHeight="1">
      <c r="A130" s="166" t="s">
        <v>364</v>
      </c>
      <c r="B130" s="159" t="s">
        <v>1390</v>
      </c>
      <c r="C130" s="159" t="s">
        <v>1391</v>
      </c>
      <c r="D130" s="159" t="s">
        <v>1392</v>
      </c>
      <c r="E130" s="159" t="s">
        <v>1390</v>
      </c>
      <c r="F130" s="159"/>
      <c r="G130" s="159" t="s">
        <v>1285</v>
      </c>
      <c r="H130" s="159"/>
      <c r="I130" s="159" t="s">
        <v>908</v>
      </c>
      <c r="J130" s="159"/>
      <c r="K130" s="159"/>
      <c r="L130" s="159"/>
      <c r="M130" s="159"/>
      <c r="N130" s="159"/>
      <c r="O130" s="159"/>
      <c r="P130" s="159"/>
      <c r="Q130" s="159"/>
      <c r="R130" s="159"/>
      <c r="S130" s="159"/>
      <c r="T130" s="159"/>
      <c r="U130" s="159"/>
      <c r="V130" s="159"/>
      <c r="W130" s="159"/>
      <c r="X130" s="159"/>
      <c r="Y130" s="159"/>
      <c r="Z130" s="159"/>
      <c r="AA130" s="159"/>
      <c r="AB130" s="167"/>
    </row>
    <row r="131" spans="1:28" ht="15.75" customHeight="1">
      <c r="A131" s="166" t="s">
        <v>365</v>
      </c>
      <c r="B131" s="159" t="s">
        <v>1393</v>
      </c>
      <c r="C131" s="159" t="s">
        <v>1394</v>
      </c>
      <c r="D131" s="159" t="s">
        <v>1395</v>
      </c>
      <c r="E131" s="159" t="s">
        <v>1393</v>
      </c>
      <c r="F131" s="159"/>
      <c r="G131" s="159" t="s">
        <v>1285</v>
      </c>
      <c r="H131" s="159"/>
      <c r="I131" s="159" t="s">
        <v>908</v>
      </c>
      <c r="J131" s="159"/>
      <c r="K131" s="159"/>
      <c r="L131" s="159"/>
      <c r="M131" s="159"/>
      <c r="N131" s="159"/>
      <c r="O131" s="159"/>
      <c r="P131" s="159"/>
      <c r="Q131" s="159"/>
      <c r="R131" s="159"/>
      <c r="S131" s="159"/>
      <c r="T131" s="159"/>
      <c r="U131" s="159"/>
      <c r="V131" s="159"/>
      <c r="W131" s="159"/>
      <c r="X131" s="159"/>
      <c r="Y131" s="159"/>
      <c r="Z131" s="159"/>
      <c r="AA131" s="159"/>
      <c r="AB131" s="167"/>
    </row>
    <row r="132" spans="1:28" ht="15.75" customHeight="1">
      <c r="A132" s="166" t="s">
        <v>366</v>
      </c>
      <c r="B132" s="159" t="s">
        <v>1396</v>
      </c>
      <c r="C132" s="159" t="s">
        <v>1397</v>
      </c>
      <c r="D132" s="159" t="s">
        <v>1398</v>
      </c>
      <c r="E132" s="159" t="s">
        <v>1396</v>
      </c>
      <c r="F132" s="159"/>
      <c r="G132" s="159" t="s">
        <v>1285</v>
      </c>
      <c r="H132" s="159"/>
      <c r="I132" s="159" t="s">
        <v>908</v>
      </c>
      <c r="J132" s="159"/>
      <c r="K132" s="159"/>
      <c r="L132" s="159"/>
      <c r="M132" s="159"/>
      <c r="N132" s="159"/>
      <c r="O132" s="159"/>
      <c r="P132" s="159"/>
      <c r="Q132" s="159"/>
      <c r="R132" s="159"/>
      <c r="S132" s="159"/>
      <c r="T132" s="159"/>
      <c r="U132" s="159"/>
      <c r="V132" s="159"/>
      <c r="W132" s="159"/>
      <c r="X132" s="159"/>
      <c r="Y132" s="159"/>
      <c r="Z132" s="159"/>
      <c r="AA132" s="159"/>
      <c r="AB132" s="167"/>
    </row>
    <row r="133" spans="1:28" ht="15.75" customHeight="1">
      <c r="A133" s="166" t="s">
        <v>367</v>
      </c>
      <c r="B133" s="159" t="s">
        <v>1399</v>
      </c>
      <c r="C133" s="159" t="s">
        <v>1400</v>
      </c>
      <c r="D133" s="159" t="s">
        <v>1401</v>
      </c>
      <c r="E133" s="159" t="s">
        <v>1399</v>
      </c>
      <c r="F133" s="159"/>
      <c r="G133" s="159" t="s">
        <v>1285</v>
      </c>
      <c r="H133" s="159"/>
      <c r="I133" s="159" t="s">
        <v>908</v>
      </c>
      <c r="J133" s="159"/>
      <c r="K133" s="159"/>
      <c r="L133" s="159"/>
      <c r="M133" s="159"/>
      <c r="N133" s="159"/>
      <c r="O133" s="159"/>
      <c r="P133" s="159"/>
      <c r="Q133" s="159"/>
      <c r="R133" s="159"/>
      <c r="S133" s="159"/>
      <c r="T133" s="159"/>
      <c r="U133" s="159"/>
      <c r="V133" s="159"/>
      <c r="W133" s="159"/>
      <c r="X133" s="159"/>
      <c r="Y133" s="159"/>
      <c r="Z133" s="159"/>
      <c r="AA133" s="159"/>
      <c r="AB133" s="167"/>
    </row>
    <row r="134" spans="1:28" ht="15.75" customHeight="1">
      <c r="A134" s="166" t="s">
        <v>368</v>
      </c>
      <c r="B134" s="159" t="s">
        <v>1402</v>
      </c>
      <c r="C134" s="159" t="s">
        <v>1403</v>
      </c>
      <c r="D134" s="159" t="s">
        <v>1404</v>
      </c>
      <c r="E134" s="159" t="s">
        <v>1402</v>
      </c>
      <c r="F134" s="159"/>
      <c r="G134" s="159" t="s">
        <v>1285</v>
      </c>
      <c r="H134" s="159"/>
      <c r="I134" s="159" t="s">
        <v>908</v>
      </c>
      <c r="J134" s="159"/>
      <c r="K134" s="159"/>
      <c r="L134" s="159"/>
      <c r="M134" s="159"/>
      <c r="N134" s="159"/>
      <c r="O134" s="159"/>
      <c r="P134" s="159"/>
      <c r="Q134" s="159"/>
      <c r="R134" s="159"/>
      <c r="S134" s="159"/>
      <c r="T134" s="159"/>
      <c r="U134" s="159"/>
      <c r="V134" s="159"/>
      <c r="W134" s="159"/>
      <c r="X134" s="159"/>
      <c r="Y134" s="159"/>
      <c r="Z134" s="159"/>
      <c r="AA134" s="159"/>
      <c r="AB134" s="167"/>
    </row>
    <row r="135" spans="1:28" ht="15.75" customHeight="1">
      <c r="A135" s="166" t="s">
        <v>369</v>
      </c>
      <c r="B135" s="159" t="s">
        <v>1405</v>
      </c>
      <c r="C135" s="159" t="s">
        <v>1406</v>
      </c>
      <c r="D135" s="159" t="s">
        <v>1407</v>
      </c>
      <c r="E135" s="159" t="s">
        <v>1405</v>
      </c>
      <c r="F135" s="159"/>
      <c r="G135" s="159" t="s">
        <v>1285</v>
      </c>
      <c r="H135" s="159"/>
      <c r="I135" s="159" t="s">
        <v>908</v>
      </c>
      <c r="J135" s="159"/>
      <c r="K135" s="159"/>
      <c r="L135" s="159"/>
      <c r="M135" s="159"/>
      <c r="N135" s="159"/>
      <c r="O135" s="159"/>
      <c r="P135" s="159"/>
      <c r="Q135" s="159"/>
      <c r="R135" s="159"/>
      <c r="S135" s="159"/>
      <c r="T135" s="159"/>
      <c r="U135" s="159"/>
      <c r="V135" s="159"/>
      <c r="W135" s="159"/>
      <c r="X135" s="159"/>
      <c r="Y135" s="159"/>
      <c r="Z135" s="159"/>
      <c r="AA135" s="159"/>
      <c r="AB135" s="167"/>
    </row>
    <row r="136" spans="1:28" ht="15.75" customHeight="1">
      <c r="A136" s="166" t="s">
        <v>370</v>
      </c>
      <c r="B136" s="159" t="s">
        <v>1408</v>
      </c>
      <c r="C136" s="159" t="s">
        <v>1409</v>
      </c>
      <c r="D136" s="159" t="s">
        <v>1410</v>
      </c>
      <c r="E136" s="159" t="s">
        <v>1408</v>
      </c>
      <c r="F136" s="159"/>
      <c r="G136" s="159" t="s">
        <v>1285</v>
      </c>
      <c r="H136" s="159"/>
      <c r="I136" s="159" t="s">
        <v>908</v>
      </c>
      <c r="J136" s="159"/>
      <c r="K136" s="159"/>
      <c r="L136" s="159"/>
      <c r="M136" s="159"/>
      <c r="N136" s="159"/>
      <c r="O136" s="159"/>
      <c r="P136" s="159"/>
      <c r="Q136" s="159"/>
      <c r="R136" s="159"/>
      <c r="S136" s="159"/>
      <c r="T136" s="159"/>
      <c r="U136" s="159"/>
      <c r="V136" s="159"/>
      <c r="W136" s="159"/>
      <c r="X136" s="159"/>
      <c r="Y136" s="159"/>
      <c r="Z136" s="159"/>
      <c r="AA136" s="159"/>
      <c r="AB136" s="167"/>
    </row>
    <row r="137" spans="1:28" ht="15.75" customHeight="1">
      <c r="A137" s="166" t="s">
        <v>371</v>
      </c>
      <c r="B137" s="159" t="s">
        <v>1411</v>
      </c>
      <c r="C137" s="159" t="s">
        <v>1412</v>
      </c>
      <c r="D137" s="159" t="s">
        <v>1413</v>
      </c>
      <c r="E137" s="159" t="s">
        <v>1411</v>
      </c>
      <c r="F137" s="159"/>
      <c r="G137" s="159" t="s">
        <v>1285</v>
      </c>
      <c r="H137" s="159"/>
      <c r="I137" s="159" t="s">
        <v>908</v>
      </c>
      <c r="J137" s="159"/>
      <c r="K137" s="159"/>
      <c r="L137" s="159"/>
      <c r="M137" s="159"/>
      <c r="N137" s="159"/>
      <c r="O137" s="159"/>
      <c r="P137" s="159"/>
      <c r="Q137" s="159"/>
      <c r="R137" s="159"/>
      <c r="S137" s="159"/>
      <c r="T137" s="159"/>
      <c r="U137" s="159"/>
      <c r="V137" s="159"/>
      <c r="W137" s="159"/>
      <c r="X137" s="159"/>
      <c r="Y137" s="159"/>
      <c r="Z137" s="159"/>
      <c r="AA137" s="159"/>
      <c r="AB137" s="167"/>
    </row>
    <row r="138" spans="1:28" ht="15.75" customHeight="1">
      <c r="A138" s="166" t="s">
        <v>372</v>
      </c>
      <c r="B138" s="159" t="s">
        <v>1414</v>
      </c>
      <c r="C138" s="159" t="s">
        <v>1415</v>
      </c>
      <c r="D138" s="159" t="s">
        <v>1416</v>
      </c>
      <c r="E138" s="159" t="s">
        <v>1414</v>
      </c>
      <c r="F138" s="159"/>
      <c r="G138" s="159" t="s">
        <v>1285</v>
      </c>
      <c r="H138" s="159"/>
      <c r="I138" s="159" t="s">
        <v>908</v>
      </c>
      <c r="J138" s="159"/>
      <c r="K138" s="159"/>
      <c r="L138" s="159"/>
      <c r="M138" s="159"/>
      <c r="N138" s="159"/>
      <c r="O138" s="159"/>
      <c r="P138" s="159"/>
      <c r="Q138" s="159"/>
      <c r="R138" s="159"/>
      <c r="S138" s="159"/>
      <c r="T138" s="159"/>
      <c r="U138" s="159"/>
      <c r="V138" s="159"/>
      <c r="W138" s="159"/>
      <c r="X138" s="159"/>
      <c r="Y138" s="159"/>
      <c r="Z138" s="159"/>
      <c r="AA138" s="159"/>
      <c r="AB138" s="167"/>
    </row>
    <row r="139" spans="1:28" ht="15.75" customHeight="1">
      <c r="A139" s="166" t="s">
        <v>373</v>
      </c>
      <c r="B139" s="159" t="s">
        <v>1417</v>
      </c>
      <c r="C139" s="159" t="s">
        <v>1418</v>
      </c>
      <c r="D139" s="159" t="s">
        <v>1419</v>
      </c>
      <c r="E139" s="159" t="s">
        <v>1417</v>
      </c>
      <c r="F139" s="159"/>
      <c r="G139" s="159" t="s">
        <v>1285</v>
      </c>
      <c r="H139" s="159"/>
      <c r="I139" s="159" t="s">
        <v>908</v>
      </c>
      <c r="J139" s="159"/>
      <c r="K139" s="159"/>
      <c r="L139" s="159"/>
      <c r="M139" s="159"/>
      <c r="N139" s="159"/>
      <c r="O139" s="159"/>
      <c r="P139" s="159"/>
      <c r="Q139" s="159"/>
      <c r="R139" s="159"/>
      <c r="S139" s="159"/>
      <c r="T139" s="159"/>
      <c r="U139" s="159"/>
      <c r="V139" s="159"/>
      <c r="W139" s="159"/>
      <c r="X139" s="159"/>
      <c r="Y139" s="159"/>
      <c r="Z139" s="159"/>
      <c r="AA139" s="159"/>
      <c r="AB139" s="167"/>
    </row>
    <row r="140" spans="1:28" ht="15.75" customHeight="1">
      <c r="A140" s="166" t="s">
        <v>374</v>
      </c>
      <c r="B140" s="159" t="s">
        <v>1420</v>
      </c>
      <c r="C140" s="159" t="s">
        <v>1421</v>
      </c>
      <c r="D140" s="159" t="s">
        <v>1422</v>
      </c>
      <c r="E140" s="159" t="s">
        <v>1420</v>
      </c>
      <c r="F140" s="159"/>
      <c r="G140" s="159" t="s">
        <v>1285</v>
      </c>
      <c r="H140" s="159"/>
      <c r="I140" s="159" t="s">
        <v>908</v>
      </c>
      <c r="J140" s="159"/>
      <c r="K140" s="159"/>
      <c r="L140" s="159"/>
      <c r="M140" s="159"/>
      <c r="N140" s="159"/>
      <c r="O140" s="159"/>
      <c r="P140" s="159"/>
      <c r="Q140" s="159"/>
      <c r="R140" s="159"/>
      <c r="S140" s="159"/>
      <c r="T140" s="159"/>
      <c r="U140" s="159"/>
      <c r="V140" s="159"/>
      <c r="W140" s="159"/>
      <c r="X140" s="159"/>
      <c r="Y140" s="159"/>
      <c r="Z140" s="159"/>
      <c r="AA140" s="159"/>
      <c r="AB140" s="167"/>
    </row>
    <row r="141" spans="1:28" ht="15.75" customHeight="1">
      <c r="A141" s="166" t="s">
        <v>375</v>
      </c>
      <c r="B141" s="159" t="s">
        <v>1423</v>
      </c>
      <c r="C141" s="159" t="s">
        <v>1424</v>
      </c>
      <c r="D141" s="159" t="s">
        <v>1425</v>
      </c>
      <c r="E141" s="159" t="s">
        <v>1423</v>
      </c>
      <c r="F141" s="159"/>
      <c r="G141" s="159" t="s">
        <v>1285</v>
      </c>
      <c r="H141" s="159"/>
      <c r="I141" s="159" t="s">
        <v>908</v>
      </c>
      <c r="J141" s="159"/>
      <c r="K141" s="159"/>
      <c r="L141" s="159"/>
      <c r="M141" s="159"/>
      <c r="N141" s="159"/>
      <c r="O141" s="159"/>
      <c r="P141" s="159"/>
      <c r="Q141" s="159"/>
      <c r="R141" s="159"/>
      <c r="S141" s="159"/>
      <c r="T141" s="159"/>
      <c r="U141" s="159"/>
      <c r="V141" s="159"/>
      <c r="W141" s="159"/>
      <c r="X141" s="159"/>
      <c r="Y141" s="159"/>
      <c r="Z141" s="159"/>
      <c r="AA141" s="159"/>
      <c r="AB141" s="167"/>
    </row>
    <row r="142" spans="1:28" ht="15.75" customHeight="1">
      <c r="A142" s="166" t="s">
        <v>376</v>
      </c>
      <c r="B142" s="159" t="s">
        <v>1426</v>
      </c>
      <c r="C142" s="159" t="s">
        <v>1427</v>
      </c>
      <c r="D142" s="159" t="s">
        <v>1428</v>
      </c>
      <c r="E142" s="159" t="s">
        <v>1426</v>
      </c>
      <c r="F142" s="159"/>
      <c r="G142" s="159" t="s">
        <v>1285</v>
      </c>
      <c r="H142" s="159"/>
      <c r="I142" s="159" t="s">
        <v>908</v>
      </c>
      <c r="J142" s="159"/>
      <c r="K142" s="159"/>
      <c r="L142" s="159"/>
      <c r="M142" s="159"/>
      <c r="N142" s="159"/>
      <c r="O142" s="159"/>
      <c r="P142" s="159"/>
      <c r="Q142" s="159"/>
      <c r="R142" s="159"/>
      <c r="S142" s="159"/>
      <c r="T142" s="159"/>
      <c r="U142" s="159"/>
      <c r="V142" s="159"/>
      <c r="W142" s="159"/>
      <c r="X142" s="159"/>
      <c r="Y142" s="159"/>
      <c r="Z142" s="159"/>
      <c r="AA142" s="159"/>
      <c r="AB142" s="167"/>
    </row>
    <row r="143" spans="1:28" ht="15.75" customHeight="1">
      <c r="A143" s="166" t="s">
        <v>377</v>
      </c>
      <c r="B143" s="159" t="s">
        <v>1429</v>
      </c>
      <c r="C143" s="159" t="s">
        <v>1430</v>
      </c>
      <c r="D143" s="159" t="s">
        <v>1431</v>
      </c>
      <c r="E143" s="159" t="s">
        <v>1429</v>
      </c>
      <c r="F143" s="159"/>
      <c r="G143" s="159" t="s">
        <v>1285</v>
      </c>
      <c r="H143" s="159"/>
      <c r="I143" s="159" t="s">
        <v>908</v>
      </c>
      <c r="J143" s="159"/>
      <c r="K143" s="159"/>
      <c r="L143" s="159"/>
      <c r="M143" s="159"/>
      <c r="N143" s="159"/>
      <c r="O143" s="159"/>
      <c r="P143" s="159"/>
      <c r="Q143" s="159"/>
      <c r="R143" s="159"/>
      <c r="S143" s="159"/>
      <c r="T143" s="159"/>
      <c r="U143" s="159"/>
      <c r="V143" s="159"/>
      <c r="W143" s="159"/>
      <c r="X143" s="159"/>
      <c r="Y143" s="159"/>
      <c r="Z143" s="159"/>
      <c r="AA143" s="159"/>
      <c r="AB143" s="167"/>
    </row>
    <row r="144" spans="1:28" ht="15.75" customHeight="1">
      <c r="A144" s="166" t="s">
        <v>378</v>
      </c>
      <c r="B144" s="159" t="s">
        <v>1432</v>
      </c>
      <c r="C144" s="159" t="s">
        <v>1433</v>
      </c>
      <c r="D144" s="159" t="s">
        <v>1434</v>
      </c>
      <c r="E144" s="159" t="s">
        <v>1432</v>
      </c>
      <c r="F144" s="159"/>
      <c r="G144" s="159" t="s">
        <v>1285</v>
      </c>
      <c r="H144" s="159"/>
      <c r="I144" s="159" t="s">
        <v>908</v>
      </c>
      <c r="J144" s="159"/>
      <c r="K144" s="159"/>
      <c r="L144" s="159"/>
      <c r="M144" s="159"/>
      <c r="N144" s="159"/>
      <c r="O144" s="159"/>
      <c r="P144" s="159"/>
      <c r="Q144" s="159"/>
      <c r="R144" s="159"/>
      <c r="S144" s="159"/>
      <c r="T144" s="159"/>
      <c r="U144" s="159"/>
      <c r="V144" s="159"/>
      <c r="W144" s="159"/>
      <c r="X144" s="159"/>
      <c r="Y144" s="159"/>
      <c r="Z144" s="159"/>
      <c r="AA144" s="159"/>
      <c r="AB144" s="167"/>
    </row>
    <row r="145" spans="1:28" ht="15.75" customHeight="1">
      <c r="A145" s="166" t="s">
        <v>379</v>
      </c>
      <c r="B145" s="159" t="s">
        <v>1393</v>
      </c>
      <c r="C145" s="159" t="s">
        <v>1435</v>
      </c>
      <c r="D145" s="159" t="s">
        <v>1436</v>
      </c>
      <c r="E145" s="159" t="s">
        <v>1393</v>
      </c>
      <c r="F145" s="159"/>
      <c r="G145" s="159" t="s">
        <v>1285</v>
      </c>
      <c r="H145" s="159"/>
      <c r="I145" s="159" t="s">
        <v>908</v>
      </c>
      <c r="J145" s="159"/>
      <c r="K145" s="159"/>
      <c r="L145" s="159"/>
      <c r="M145" s="159"/>
      <c r="N145" s="159"/>
      <c r="O145" s="159"/>
      <c r="P145" s="159"/>
      <c r="Q145" s="159"/>
      <c r="R145" s="159"/>
      <c r="S145" s="159"/>
      <c r="T145" s="159"/>
      <c r="U145" s="159"/>
      <c r="V145" s="159"/>
      <c r="W145" s="159"/>
      <c r="X145" s="159"/>
      <c r="Y145" s="159"/>
      <c r="Z145" s="159"/>
      <c r="AA145" s="159"/>
      <c r="AB145" s="167"/>
    </row>
    <row r="146" spans="1:28" ht="15.75" customHeight="1">
      <c r="A146" s="166" t="s">
        <v>380</v>
      </c>
      <c r="B146" s="159" t="s">
        <v>1437</v>
      </c>
      <c r="C146" s="159" t="s">
        <v>1438</v>
      </c>
      <c r="D146" s="159" t="s">
        <v>1439</v>
      </c>
      <c r="E146" s="159" t="s">
        <v>1437</v>
      </c>
      <c r="F146" s="159"/>
      <c r="G146" s="159" t="s">
        <v>1285</v>
      </c>
      <c r="H146" s="159"/>
      <c r="I146" s="159" t="s">
        <v>908</v>
      </c>
      <c r="J146" s="159"/>
      <c r="K146" s="159"/>
      <c r="L146" s="159"/>
      <c r="M146" s="159"/>
      <c r="N146" s="159"/>
      <c r="O146" s="159"/>
      <c r="P146" s="159"/>
      <c r="Q146" s="159"/>
      <c r="R146" s="159"/>
      <c r="S146" s="159"/>
      <c r="T146" s="159"/>
      <c r="U146" s="159"/>
      <c r="V146" s="159"/>
      <c r="W146" s="159"/>
      <c r="X146" s="159"/>
      <c r="Y146" s="159"/>
      <c r="Z146" s="159"/>
      <c r="AA146" s="159"/>
      <c r="AB146" s="167"/>
    </row>
    <row r="147" spans="1:28" ht="15.75" customHeight="1">
      <c r="A147" s="166" t="s">
        <v>381</v>
      </c>
      <c r="B147" s="159" t="s">
        <v>1440</v>
      </c>
      <c r="C147" s="159" t="s">
        <v>1441</v>
      </c>
      <c r="D147" s="159" t="s">
        <v>1442</v>
      </c>
      <c r="E147" s="159" t="s">
        <v>1440</v>
      </c>
      <c r="F147" s="159"/>
      <c r="G147" s="159" t="s">
        <v>1285</v>
      </c>
      <c r="H147" s="159"/>
      <c r="I147" s="159" t="s">
        <v>908</v>
      </c>
      <c r="J147" s="159"/>
      <c r="K147" s="159"/>
      <c r="L147" s="159"/>
      <c r="M147" s="159"/>
      <c r="N147" s="159"/>
      <c r="O147" s="159"/>
      <c r="P147" s="159"/>
      <c r="Q147" s="159"/>
      <c r="R147" s="159"/>
      <c r="S147" s="159"/>
      <c r="T147" s="159"/>
      <c r="U147" s="159"/>
      <c r="V147" s="159"/>
      <c r="W147" s="159"/>
      <c r="X147" s="159"/>
      <c r="Y147" s="159"/>
      <c r="Z147" s="159"/>
      <c r="AA147" s="159"/>
      <c r="AB147" s="167"/>
    </row>
    <row r="148" spans="1:28" ht="15.75" customHeight="1">
      <c r="A148" s="166" t="s">
        <v>382</v>
      </c>
      <c r="B148" s="159" t="s">
        <v>1443</v>
      </c>
      <c r="C148" s="159" t="s">
        <v>1444</v>
      </c>
      <c r="D148" s="159" t="s">
        <v>1445</v>
      </c>
      <c r="E148" s="159" t="s">
        <v>1443</v>
      </c>
      <c r="F148" s="159"/>
      <c r="G148" s="159" t="s">
        <v>1285</v>
      </c>
      <c r="H148" s="159"/>
      <c r="I148" s="159" t="s">
        <v>908</v>
      </c>
      <c r="J148" s="159"/>
      <c r="K148" s="159"/>
      <c r="L148" s="159"/>
      <c r="M148" s="159"/>
      <c r="N148" s="159"/>
      <c r="O148" s="159"/>
      <c r="P148" s="159"/>
      <c r="Q148" s="159"/>
      <c r="R148" s="159"/>
      <c r="S148" s="159"/>
      <c r="T148" s="159"/>
      <c r="U148" s="159"/>
      <c r="V148" s="159"/>
      <c r="W148" s="159"/>
      <c r="X148" s="159"/>
      <c r="Y148" s="159"/>
      <c r="Z148" s="159"/>
      <c r="AA148" s="159"/>
      <c r="AB148" s="167"/>
    </row>
    <row r="149" spans="1:28" ht="15.75" customHeight="1">
      <c r="A149" s="166" t="s">
        <v>383</v>
      </c>
      <c r="B149" s="159" t="s">
        <v>1446</v>
      </c>
      <c r="C149" s="159" t="s">
        <v>1447</v>
      </c>
      <c r="D149" s="159" t="s">
        <v>1448</v>
      </c>
      <c r="E149" s="159" t="s">
        <v>1446</v>
      </c>
      <c r="F149" s="159"/>
      <c r="G149" s="159" t="s">
        <v>1285</v>
      </c>
      <c r="H149" s="159"/>
      <c r="I149" s="159" t="s">
        <v>908</v>
      </c>
      <c r="J149" s="159"/>
      <c r="K149" s="159"/>
      <c r="L149" s="159"/>
      <c r="M149" s="159"/>
      <c r="N149" s="159"/>
      <c r="O149" s="159"/>
      <c r="P149" s="159"/>
      <c r="Q149" s="159"/>
      <c r="R149" s="159"/>
      <c r="S149" s="159"/>
      <c r="T149" s="159"/>
      <c r="U149" s="159"/>
      <c r="V149" s="159"/>
      <c r="W149" s="159"/>
      <c r="X149" s="159"/>
      <c r="Y149" s="159"/>
      <c r="Z149" s="159"/>
      <c r="AA149" s="159"/>
      <c r="AB149" s="167"/>
    </row>
    <row r="150" spans="1:28" ht="15.75" customHeight="1">
      <c r="A150" s="166" t="s">
        <v>384</v>
      </c>
      <c r="B150" s="159" t="s">
        <v>1449</v>
      </c>
      <c r="C150" s="159" t="s">
        <v>1450</v>
      </c>
      <c r="D150" s="159" t="s">
        <v>1451</v>
      </c>
      <c r="E150" s="159" t="s">
        <v>1449</v>
      </c>
      <c r="F150" s="159"/>
      <c r="G150" s="159" t="s">
        <v>1285</v>
      </c>
      <c r="H150" s="159"/>
      <c r="I150" s="159" t="s">
        <v>908</v>
      </c>
      <c r="J150" s="159"/>
      <c r="K150" s="159"/>
      <c r="L150" s="159"/>
      <c r="M150" s="159"/>
      <c r="N150" s="159"/>
      <c r="O150" s="159"/>
      <c r="P150" s="159"/>
      <c r="Q150" s="159"/>
      <c r="R150" s="159"/>
      <c r="S150" s="159"/>
      <c r="T150" s="159"/>
      <c r="U150" s="159"/>
      <c r="V150" s="159"/>
      <c r="W150" s="159"/>
      <c r="X150" s="159"/>
      <c r="Y150" s="159"/>
      <c r="Z150" s="159"/>
      <c r="AA150" s="159"/>
      <c r="AB150" s="167"/>
    </row>
    <row r="151" spans="1:28" ht="15.75" customHeight="1">
      <c r="A151" s="166" t="s">
        <v>385</v>
      </c>
      <c r="B151" s="159" t="s">
        <v>1452</v>
      </c>
      <c r="C151" s="159" t="s">
        <v>1453</v>
      </c>
      <c r="D151" s="159" t="s">
        <v>1454</v>
      </c>
      <c r="E151" s="159" t="s">
        <v>1452</v>
      </c>
      <c r="F151" s="159"/>
      <c r="G151" s="159" t="s">
        <v>1285</v>
      </c>
      <c r="H151" s="159"/>
      <c r="I151" s="159" t="s">
        <v>908</v>
      </c>
      <c r="J151" s="159"/>
      <c r="K151" s="159"/>
      <c r="L151" s="159"/>
      <c r="M151" s="159"/>
      <c r="N151" s="159"/>
      <c r="O151" s="159"/>
      <c r="P151" s="159"/>
      <c r="Q151" s="159"/>
      <c r="R151" s="159"/>
      <c r="S151" s="159"/>
      <c r="T151" s="159"/>
      <c r="U151" s="159"/>
      <c r="V151" s="159"/>
      <c r="W151" s="159"/>
      <c r="X151" s="159"/>
      <c r="Y151" s="159"/>
      <c r="Z151" s="159"/>
      <c r="AA151" s="159"/>
      <c r="AB151" s="167"/>
    </row>
    <row r="152" spans="1:28" ht="15.75" customHeight="1">
      <c r="A152" s="166" t="s">
        <v>386</v>
      </c>
      <c r="B152" s="159" t="s">
        <v>1455</v>
      </c>
      <c r="C152" s="159" t="s">
        <v>1456</v>
      </c>
      <c r="D152" s="159" t="s">
        <v>1457</v>
      </c>
      <c r="E152" s="159" t="s">
        <v>1455</v>
      </c>
      <c r="F152" s="159"/>
      <c r="G152" s="159" t="s">
        <v>1285</v>
      </c>
      <c r="H152" s="159"/>
      <c r="I152" s="159" t="s">
        <v>908</v>
      </c>
      <c r="J152" s="159"/>
      <c r="K152" s="159"/>
      <c r="L152" s="159"/>
      <c r="M152" s="159"/>
      <c r="N152" s="159"/>
      <c r="O152" s="159"/>
      <c r="P152" s="159"/>
      <c r="Q152" s="159"/>
      <c r="R152" s="159"/>
      <c r="S152" s="159"/>
      <c r="T152" s="159"/>
      <c r="U152" s="159"/>
      <c r="V152" s="159"/>
      <c r="W152" s="159"/>
      <c r="X152" s="159"/>
      <c r="Y152" s="159"/>
      <c r="Z152" s="159"/>
      <c r="AA152" s="159"/>
      <c r="AB152" s="167"/>
    </row>
    <row r="153" spans="1:28" ht="15.75" customHeight="1">
      <c r="A153" s="166" t="s">
        <v>387</v>
      </c>
      <c r="B153" s="159" t="s">
        <v>1458</v>
      </c>
      <c r="C153" s="159" t="s">
        <v>1459</v>
      </c>
      <c r="D153" s="159" t="s">
        <v>1460</v>
      </c>
      <c r="E153" s="159" t="s">
        <v>1458</v>
      </c>
      <c r="F153" s="159"/>
      <c r="G153" s="159" t="s">
        <v>1285</v>
      </c>
      <c r="H153" s="159"/>
      <c r="I153" s="159" t="s">
        <v>908</v>
      </c>
      <c r="J153" s="159"/>
      <c r="K153" s="159"/>
      <c r="L153" s="159"/>
      <c r="M153" s="159"/>
      <c r="N153" s="159"/>
      <c r="O153" s="159"/>
      <c r="P153" s="159"/>
      <c r="Q153" s="159"/>
      <c r="R153" s="159"/>
      <c r="S153" s="159"/>
      <c r="T153" s="159"/>
      <c r="U153" s="159"/>
      <c r="V153" s="159"/>
      <c r="W153" s="159"/>
      <c r="X153" s="159"/>
      <c r="Y153" s="159"/>
      <c r="Z153" s="159"/>
      <c r="AA153" s="159"/>
      <c r="AB153" s="167"/>
    </row>
    <row r="154" spans="1:28" ht="15.75" customHeight="1">
      <c r="A154" s="166" t="s">
        <v>388</v>
      </c>
      <c r="B154" s="159" t="s">
        <v>1461</v>
      </c>
      <c r="C154" s="159" t="s">
        <v>1462</v>
      </c>
      <c r="D154" s="159" t="s">
        <v>1463</v>
      </c>
      <c r="E154" s="159" t="s">
        <v>1461</v>
      </c>
      <c r="F154" s="159"/>
      <c r="G154" s="159" t="s">
        <v>1285</v>
      </c>
      <c r="H154" s="159"/>
      <c r="I154" s="159" t="s">
        <v>908</v>
      </c>
      <c r="J154" s="159"/>
      <c r="K154" s="159"/>
      <c r="L154" s="159"/>
      <c r="M154" s="159"/>
      <c r="N154" s="159"/>
      <c r="O154" s="159"/>
      <c r="P154" s="159"/>
      <c r="Q154" s="159"/>
      <c r="R154" s="159"/>
      <c r="S154" s="159"/>
      <c r="T154" s="159"/>
      <c r="U154" s="159"/>
      <c r="V154" s="159"/>
      <c r="W154" s="159"/>
      <c r="X154" s="159"/>
      <c r="Y154" s="159"/>
      <c r="Z154" s="159"/>
      <c r="AA154" s="159"/>
      <c r="AB154" s="167"/>
    </row>
    <row r="155" spans="1:28" ht="15.75" customHeight="1">
      <c r="A155" s="166" t="s">
        <v>389</v>
      </c>
      <c r="B155" s="159" t="s">
        <v>1464</v>
      </c>
      <c r="C155" s="159" t="s">
        <v>1465</v>
      </c>
      <c r="D155" s="159" t="s">
        <v>1466</v>
      </c>
      <c r="E155" s="159" t="s">
        <v>1464</v>
      </c>
      <c r="F155" s="159"/>
      <c r="G155" s="159" t="s">
        <v>1285</v>
      </c>
      <c r="H155" s="159"/>
      <c r="I155" s="159" t="s">
        <v>908</v>
      </c>
      <c r="J155" s="159"/>
      <c r="K155" s="159"/>
      <c r="L155" s="159"/>
      <c r="M155" s="159"/>
      <c r="N155" s="159"/>
      <c r="O155" s="159"/>
      <c r="P155" s="159"/>
      <c r="Q155" s="159"/>
      <c r="R155" s="159"/>
      <c r="S155" s="159"/>
      <c r="T155" s="159"/>
      <c r="U155" s="159"/>
      <c r="V155" s="159"/>
      <c r="W155" s="159"/>
      <c r="X155" s="159"/>
      <c r="Y155" s="159"/>
      <c r="Z155" s="159"/>
      <c r="AA155" s="159"/>
      <c r="AB155" s="167"/>
    </row>
    <row r="156" spans="1:28" ht="15.75" customHeight="1">
      <c r="A156" s="166" t="s">
        <v>390</v>
      </c>
      <c r="B156" s="159" t="s">
        <v>1393</v>
      </c>
      <c r="C156" s="159" t="s">
        <v>1467</v>
      </c>
      <c r="D156" s="159" t="s">
        <v>1468</v>
      </c>
      <c r="E156" s="159" t="s">
        <v>1393</v>
      </c>
      <c r="F156" s="159"/>
      <c r="G156" s="159" t="s">
        <v>1285</v>
      </c>
      <c r="H156" s="159"/>
      <c r="I156" s="159" t="s">
        <v>908</v>
      </c>
      <c r="J156" s="159"/>
      <c r="K156" s="159"/>
      <c r="L156" s="159"/>
      <c r="M156" s="159"/>
      <c r="N156" s="159"/>
      <c r="O156" s="159"/>
      <c r="P156" s="159"/>
      <c r="Q156" s="159"/>
      <c r="R156" s="159"/>
      <c r="S156" s="159"/>
      <c r="T156" s="159"/>
      <c r="U156" s="159"/>
      <c r="V156" s="159"/>
      <c r="W156" s="159"/>
      <c r="X156" s="159"/>
      <c r="Y156" s="159"/>
      <c r="Z156" s="159"/>
      <c r="AA156" s="159"/>
      <c r="AB156" s="167"/>
    </row>
    <row r="157" spans="1:28" ht="15.75" customHeight="1">
      <c r="A157" s="166" t="s">
        <v>391</v>
      </c>
      <c r="B157" s="159" t="s">
        <v>1469</v>
      </c>
      <c r="C157" s="159" t="s">
        <v>1470</v>
      </c>
      <c r="D157" s="159" t="s">
        <v>1471</v>
      </c>
      <c r="E157" s="159" t="s">
        <v>1469</v>
      </c>
      <c r="F157" s="159"/>
      <c r="G157" s="159" t="s">
        <v>1285</v>
      </c>
      <c r="H157" s="159"/>
      <c r="I157" s="159" t="s">
        <v>908</v>
      </c>
      <c r="J157" s="159"/>
      <c r="K157" s="159"/>
      <c r="L157" s="159"/>
      <c r="M157" s="159"/>
      <c r="N157" s="159"/>
      <c r="O157" s="159"/>
      <c r="P157" s="159"/>
      <c r="Q157" s="159"/>
      <c r="R157" s="159"/>
      <c r="S157" s="159"/>
      <c r="T157" s="159"/>
      <c r="U157" s="159"/>
      <c r="V157" s="159"/>
      <c r="W157" s="159"/>
      <c r="X157" s="159"/>
      <c r="Y157" s="159"/>
      <c r="Z157" s="159"/>
      <c r="AA157" s="159"/>
      <c r="AB157" s="167"/>
    </row>
    <row r="158" spans="1:28" ht="15.75" customHeight="1">
      <c r="A158" s="166" t="s">
        <v>392</v>
      </c>
      <c r="B158" s="159" t="s">
        <v>1472</v>
      </c>
      <c r="C158" s="159" t="s">
        <v>1473</v>
      </c>
      <c r="D158" s="159" t="s">
        <v>1474</v>
      </c>
      <c r="E158" s="159" t="s">
        <v>1472</v>
      </c>
      <c r="F158" s="159"/>
      <c r="G158" s="159" t="s">
        <v>1285</v>
      </c>
      <c r="H158" s="159"/>
      <c r="I158" s="159" t="s">
        <v>908</v>
      </c>
      <c r="J158" s="159"/>
      <c r="K158" s="159"/>
      <c r="L158" s="159"/>
      <c r="M158" s="159"/>
      <c r="N158" s="159"/>
      <c r="O158" s="159"/>
      <c r="P158" s="159"/>
      <c r="Q158" s="159"/>
      <c r="R158" s="159"/>
      <c r="S158" s="159"/>
      <c r="T158" s="159"/>
      <c r="U158" s="159"/>
      <c r="V158" s="159"/>
      <c r="W158" s="159"/>
      <c r="X158" s="159"/>
      <c r="Y158" s="159"/>
      <c r="Z158" s="159"/>
      <c r="AA158" s="159"/>
      <c r="AB158" s="167"/>
    </row>
    <row r="159" spans="1:28" ht="15.75" customHeight="1">
      <c r="A159" s="166" t="s">
        <v>393</v>
      </c>
      <c r="B159" s="159" t="s">
        <v>1475</v>
      </c>
      <c r="C159" s="159" t="s">
        <v>1476</v>
      </c>
      <c r="D159" s="159" t="s">
        <v>1477</v>
      </c>
      <c r="E159" s="159" t="s">
        <v>1475</v>
      </c>
      <c r="F159" s="159"/>
      <c r="G159" s="159" t="s">
        <v>1285</v>
      </c>
      <c r="H159" s="159"/>
      <c r="I159" s="159" t="s">
        <v>908</v>
      </c>
      <c r="J159" s="159"/>
      <c r="K159" s="159"/>
      <c r="L159" s="159"/>
      <c r="M159" s="159"/>
      <c r="N159" s="159"/>
      <c r="O159" s="159"/>
      <c r="P159" s="159"/>
      <c r="Q159" s="159"/>
      <c r="R159" s="159"/>
      <c r="S159" s="159"/>
      <c r="T159" s="159"/>
      <c r="U159" s="159"/>
      <c r="V159" s="159"/>
      <c r="W159" s="159"/>
      <c r="X159" s="159"/>
      <c r="Y159" s="159"/>
      <c r="Z159" s="159"/>
      <c r="AA159" s="159"/>
      <c r="AB159" s="167"/>
    </row>
    <row r="160" spans="1:28" ht="15.75" customHeight="1">
      <c r="A160" s="166" t="s">
        <v>394</v>
      </c>
      <c r="B160" s="159" t="s">
        <v>1478</v>
      </c>
      <c r="C160" s="159" t="s">
        <v>1479</v>
      </c>
      <c r="D160" s="159" t="s">
        <v>1480</v>
      </c>
      <c r="E160" s="159" t="s">
        <v>1478</v>
      </c>
      <c r="F160" s="159"/>
      <c r="G160" s="159" t="s">
        <v>1285</v>
      </c>
      <c r="H160" s="159"/>
      <c r="I160" s="159" t="s">
        <v>908</v>
      </c>
      <c r="J160" s="159"/>
      <c r="K160" s="159"/>
      <c r="L160" s="159"/>
      <c r="M160" s="159"/>
      <c r="N160" s="159"/>
      <c r="O160" s="159"/>
      <c r="P160" s="159"/>
      <c r="Q160" s="159"/>
      <c r="R160" s="159"/>
      <c r="S160" s="159"/>
      <c r="T160" s="159"/>
      <c r="U160" s="159"/>
      <c r="V160" s="159"/>
      <c r="W160" s="159"/>
      <c r="X160" s="159"/>
      <c r="Y160" s="159"/>
      <c r="Z160" s="159"/>
      <c r="AA160" s="159"/>
      <c r="AB160" s="167"/>
    </row>
    <row r="161" spans="1:28" ht="15.75" customHeight="1">
      <c r="A161" s="166" t="s">
        <v>395</v>
      </c>
      <c r="B161" s="159" t="s">
        <v>1481</v>
      </c>
      <c r="C161" s="159" t="s">
        <v>1482</v>
      </c>
      <c r="D161" s="159" t="s">
        <v>1483</v>
      </c>
      <c r="E161" s="159" t="s">
        <v>1481</v>
      </c>
      <c r="F161" s="159"/>
      <c r="G161" s="159" t="s">
        <v>1285</v>
      </c>
      <c r="H161" s="159"/>
      <c r="I161" s="159" t="s">
        <v>908</v>
      </c>
      <c r="J161" s="159"/>
      <c r="K161" s="159"/>
      <c r="L161" s="159"/>
      <c r="M161" s="159"/>
      <c r="N161" s="159"/>
      <c r="O161" s="159"/>
      <c r="P161" s="159"/>
      <c r="Q161" s="159"/>
      <c r="R161" s="159"/>
      <c r="S161" s="159"/>
      <c r="T161" s="159"/>
      <c r="U161" s="159"/>
      <c r="V161" s="159"/>
      <c r="W161" s="159"/>
      <c r="X161" s="159"/>
      <c r="Y161" s="159"/>
      <c r="Z161" s="159"/>
      <c r="AA161" s="159"/>
      <c r="AB161" s="167"/>
    </row>
    <row r="162" spans="1:28" ht="15.75" customHeight="1">
      <c r="A162" s="166" t="s">
        <v>396</v>
      </c>
      <c r="B162" s="159" t="s">
        <v>1484</v>
      </c>
      <c r="C162" s="159" t="s">
        <v>1485</v>
      </c>
      <c r="D162" s="159" t="s">
        <v>1486</v>
      </c>
      <c r="E162" s="159" t="s">
        <v>1484</v>
      </c>
      <c r="F162" s="159"/>
      <c r="G162" s="159" t="s">
        <v>1285</v>
      </c>
      <c r="H162" s="159"/>
      <c r="I162" s="159" t="s">
        <v>908</v>
      </c>
      <c r="J162" s="159"/>
      <c r="K162" s="159"/>
      <c r="L162" s="159"/>
      <c r="M162" s="159"/>
      <c r="N162" s="159"/>
      <c r="O162" s="159"/>
      <c r="P162" s="159"/>
      <c r="Q162" s="159"/>
      <c r="R162" s="159"/>
      <c r="S162" s="159"/>
      <c r="T162" s="159"/>
      <c r="U162" s="159"/>
      <c r="V162" s="159"/>
      <c r="W162" s="159"/>
      <c r="X162" s="159"/>
      <c r="Y162" s="159"/>
      <c r="Z162" s="159"/>
      <c r="AA162" s="159"/>
      <c r="AB162" s="167"/>
    </row>
    <row r="163" spans="1:28" ht="15.75" customHeight="1">
      <c r="A163" s="166" t="s">
        <v>397</v>
      </c>
      <c r="B163" s="159" t="s">
        <v>1487</v>
      </c>
      <c r="C163" s="159" t="s">
        <v>1488</v>
      </c>
      <c r="D163" s="159" t="s">
        <v>1489</v>
      </c>
      <c r="E163" s="159" t="s">
        <v>1487</v>
      </c>
      <c r="F163" s="159"/>
      <c r="G163" s="159" t="s">
        <v>1285</v>
      </c>
      <c r="H163" s="159"/>
      <c r="I163" s="159" t="s">
        <v>908</v>
      </c>
      <c r="J163" s="159"/>
      <c r="K163" s="159"/>
      <c r="L163" s="159"/>
      <c r="M163" s="159"/>
      <c r="N163" s="159"/>
      <c r="O163" s="159"/>
      <c r="P163" s="159"/>
      <c r="Q163" s="159"/>
      <c r="R163" s="159"/>
      <c r="S163" s="159"/>
      <c r="T163" s="159"/>
      <c r="U163" s="159"/>
      <c r="V163" s="159"/>
      <c r="W163" s="159"/>
      <c r="X163" s="159"/>
      <c r="Y163" s="159"/>
      <c r="Z163" s="159"/>
      <c r="AA163" s="159"/>
      <c r="AB163" s="167"/>
    </row>
    <row r="164" spans="1:28" ht="15.75" customHeight="1">
      <c r="A164" s="166" t="s">
        <v>398</v>
      </c>
      <c r="B164" s="159" t="s">
        <v>1490</v>
      </c>
      <c r="C164" s="159" t="s">
        <v>1491</v>
      </c>
      <c r="D164" s="159" t="s">
        <v>1492</v>
      </c>
      <c r="E164" s="159" t="s">
        <v>1490</v>
      </c>
      <c r="F164" s="159"/>
      <c r="G164" s="159" t="s">
        <v>1285</v>
      </c>
      <c r="H164" s="159"/>
      <c r="I164" s="159" t="s">
        <v>908</v>
      </c>
      <c r="J164" s="159"/>
      <c r="K164" s="159"/>
      <c r="L164" s="159"/>
      <c r="M164" s="159"/>
      <c r="N164" s="159"/>
      <c r="O164" s="159"/>
      <c r="P164" s="159"/>
      <c r="Q164" s="159"/>
      <c r="R164" s="159"/>
      <c r="S164" s="159"/>
      <c r="T164" s="159"/>
      <c r="U164" s="159"/>
      <c r="V164" s="159"/>
      <c r="W164" s="159"/>
      <c r="X164" s="159"/>
      <c r="Y164" s="159"/>
      <c r="Z164" s="159"/>
      <c r="AA164" s="159"/>
      <c r="AB164" s="167"/>
    </row>
    <row r="165" spans="1:28" ht="15.75" customHeight="1">
      <c r="A165" s="166" t="s">
        <v>399</v>
      </c>
      <c r="B165" s="159" t="s">
        <v>1493</v>
      </c>
      <c r="C165" s="159" t="s">
        <v>1494</v>
      </c>
      <c r="D165" s="159" t="s">
        <v>1495</v>
      </c>
      <c r="E165" s="159" t="s">
        <v>1493</v>
      </c>
      <c r="F165" s="159"/>
      <c r="G165" s="159" t="s">
        <v>1285</v>
      </c>
      <c r="H165" s="159"/>
      <c r="I165" s="159" t="s">
        <v>908</v>
      </c>
      <c r="J165" s="159"/>
      <c r="K165" s="159"/>
      <c r="L165" s="159"/>
      <c r="M165" s="159"/>
      <c r="N165" s="159"/>
      <c r="O165" s="159"/>
      <c r="P165" s="159"/>
      <c r="Q165" s="159"/>
      <c r="R165" s="159"/>
      <c r="S165" s="159"/>
      <c r="T165" s="159"/>
      <c r="U165" s="159"/>
      <c r="V165" s="159"/>
      <c r="W165" s="159"/>
      <c r="X165" s="159"/>
      <c r="Y165" s="159"/>
      <c r="Z165" s="159"/>
      <c r="AA165" s="159"/>
      <c r="AB165" s="167"/>
    </row>
    <row r="166" spans="1:28" ht="15.75" customHeight="1">
      <c r="A166" s="166" t="s">
        <v>400</v>
      </c>
      <c r="B166" s="159" t="s">
        <v>1496</v>
      </c>
      <c r="C166" s="159" t="s">
        <v>1497</v>
      </c>
      <c r="D166" s="159" t="s">
        <v>1498</v>
      </c>
      <c r="E166" s="159" t="s">
        <v>1496</v>
      </c>
      <c r="F166" s="159"/>
      <c r="G166" s="159" t="s">
        <v>1285</v>
      </c>
      <c r="H166" s="159"/>
      <c r="I166" s="159" t="s">
        <v>908</v>
      </c>
      <c r="J166" s="159"/>
      <c r="K166" s="159"/>
      <c r="L166" s="159"/>
      <c r="M166" s="159"/>
      <c r="N166" s="159"/>
      <c r="O166" s="159"/>
      <c r="P166" s="159"/>
      <c r="Q166" s="159"/>
      <c r="R166" s="159"/>
      <c r="S166" s="159"/>
      <c r="T166" s="159"/>
      <c r="U166" s="159"/>
      <c r="V166" s="159"/>
      <c r="W166" s="159"/>
      <c r="X166" s="159"/>
      <c r="Y166" s="159"/>
      <c r="Z166" s="159"/>
      <c r="AA166" s="159"/>
      <c r="AB166" s="167"/>
    </row>
    <row r="167" spans="1:28" ht="15.75" customHeight="1">
      <c r="A167" s="166" t="s">
        <v>401</v>
      </c>
      <c r="B167" s="159" t="s">
        <v>1499</v>
      </c>
      <c r="C167" s="159" t="s">
        <v>1500</v>
      </c>
      <c r="D167" s="159" t="s">
        <v>1501</v>
      </c>
      <c r="E167" s="159" t="s">
        <v>1499</v>
      </c>
      <c r="F167" s="159"/>
      <c r="G167" s="159" t="s">
        <v>1285</v>
      </c>
      <c r="H167" s="159"/>
      <c r="I167" s="159" t="s">
        <v>908</v>
      </c>
      <c r="J167" s="159"/>
      <c r="K167" s="159"/>
      <c r="L167" s="159"/>
      <c r="M167" s="159"/>
      <c r="N167" s="159"/>
      <c r="O167" s="159"/>
      <c r="P167" s="159"/>
      <c r="Q167" s="159"/>
      <c r="R167" s="159"/>
      <c r="S167" s="159"/>
      <c r="T167" s="159"/>
      <c r="U167" s="159"/>
      <c r="V167" s="159"/>
      <c r="W167" s="159"/>
      <c r="X167" s="159"/>
      <c r="Y167" s="159"/>
      <c r="Z167" s="159"/>
      <c r="AA167" s="159"/>
      <c r="AB167" s="167"/>
    </row>
    <row r="168" spans="1:28" ht="15.75" customHeight="1">
      <c r="A168" s="166" t="s">
        <v>402</v>
      </c>
      <c r="B168" s="159" t="s">
        <v>1502</v>
      </c>
      <c r="C168" s="159" t="s">
        <v>1503</v>
      </c>
      <c r="D168" s="159" t="s">
        <v>1504</v>
      </c>
      <c r="E168" s="159" t="s">
        <v>1502</v>
      </c>
      <c r="F168" s="159"/>
      <c r="G168" s="159" t="s">
        <v>1285</v>
      </c>
      <c r="H168" s="159"/>
      <c r="I168" s="159" t="s">
        <v>908</v>
      </c>
      <c r="J168" s="159"/>
      <c r="K168" s="159"/>
      <c r="L168" s="159"/>
      <c r="M168" s="159"/>
      <c r="N168" s="159"/>
      <c r="O168" s="159"/>
      <c r="P168" s="159"/>
      <c r="Q168" s="159"/>
      <c r="R168" s="159"/>
      <c r="S168" s="159"/>
      <c r="T168" s="159"/>
      <c r="U168" s="159"/>
      <c r="V168" s="159"/>
      <c r="W168" s="159"/>
      <c r="X168" s="159"/>
      <c r="Y168" s="159"/>
      <c r="Z168" s="159"/>
      <c r="AA168" s="159"/>
      <c r="AB168" s="167"/>
    </row>
    <row r="169" spans="1:28" ht="15.75" customHeight="1">
      <c r="A169" s="166" t="s">
        <v>403</v>
      </c>
      <c r="B169" s="159" t="s">
        <v>1505</v>
      </c>
      <c r="C169" s="159" t="s">
        <v>1506</v>
      </c>
      <c r="D169" s="159" t="s">
        <v>1507</v>
      </c>
      <c r="E169" s="159" t="s">
        <v>1505</v>
      </c>
      <c r="F169" s="159"/>
      <c r="G169" s="159" t="s">
        <v>1285</v>
      </c>
      <c r="H169" s="159"/>
      <c r="I169" s="159" t="s">
        <v>908</v>
      </c>
      <c r="J169" s="159"/>
      <c r="K169" s="159"/>
      <c r="L169" s="159"/>
      <c r="M169" s="159"/>
      <c r="N169" s="159"/>
      <c r="O169" s="159"/>
      <c r="P169" s="159"/>
      <c r="Q169" s="159"/>
      <c r="R169" s="159"/>
      <c r="S169" s="159"/>
      <c r="T169" s="159"/>
      <c r="U169" s="159"/>
      <c r="V169" s="159"/>
      <c r="W169" s="159"/>
      <c r="X169" s="159"/>
      <c r="Y169" s="159"/>
      <c r="Z169" s="159"/>
      <c r="AA169" s="159"/>
      <c r="AB169" s="167"/>
    </row>
    <row r="170" spans="1:28" ht="15.75" customHeight="1">
      <c r="A170" s="166" t="s">
        <v>404</v>
      </c>
      <c r="B170" s="159" t="s">
        <v>1508</v>
      </c>
      <c r="C170" s="159" t="s">
        <v>1509</v>
      </c>
      <c r="D170" s="159" t="s">
        <v>1510</v>
      </c>
      <c r="E170" s="159" t="s">
        <v>1508</v>
      </c>
      <c r="F170" s="159"/>
      <c r="G170" s="159" t="s">
        <v>1285</v>
      </c>
      <c r="H170" s="159"/>
      <c r="I170" s="159" t="s">
        <v>908</v>
      </c>
      <c r="J170" s="159"/>
      <c r="K170" s="159"/>
      <c r="L170" s="159"/>
      <c r="M170" s="159"/>
      <c r="N170" s="159"/>
      <c r="O170" s="159"/>
      <c r="P170" s="159"/>
      <c r="Q170" s="159"/>
      <c r="R170" s="159"/>
      <c r="S170" s="159"/>
      <c r="T170" s="159"/>
      <c r="U170" s="159"/>
      <c r="V170" s="159"/>
      <c r="W170" s="159"/>
      <c r="X170" s="159"/>
      <c r="Y170" s="159"/>
      <c r="Z170" s="159"/>
      <c r="AA170" s="159"/>
      <c r="AB170" s="167"/>
    </row>
    <row r="171" spans="1:28" ht="15.75" customHeight="1">
      <c r="A171" s="166" t="s">
        <v>405</v>
      </c>
      <c r="B171" s="159" t="s">
        <v>1511</v>
      </c>
      <c r="C171" s="159" t="s">
        <v>1512</v>
      </c>
      <c r="D171" s="159" t="s">
        <v>1513</v>
      </c>
      <c r="E171" s="159" t="s">
        <v>1511</v>
      </c>
      <c r="F171" s="159"/>
      <c r="G171" s="159" t="s">
        <v>1285</v>
      </c>
      <c r="H171" s="159"/>
      <c r="I171" s="159" t="s">
        <v>908</v>
      </c>
      <c r="J171" s="159"/>
      <c r="K171" s="159"/>
      <c r="L171" s="159"/>
      <c r="M171" s="159"/>
      <c r="N171" s="159"/>
      <c r="O171" s="159"/>
      <c r="P171" s="159"/>
      <c r="Q171" s="159"/>
      <c r="R171" s="159"/>
      <c r="S171" s="159"/>
      <c r="T171" s="159"/>
      <c r="U171" s="159"/>
      <c r="V171" s="159"/>
      <c r="W171" s="159"/>
      <c r="X171" s="159"/>
      <c r="Y171" s="159"/>
      <c r="Z171" s="159"/>
      <c r="AA171" s="159"/>
      <c r="AB171" s="167"/>
    </row>
    <row r="172" spans="1:28" ht="15.75" customHeight="1">
      <c r="A172" s="166" t="s">
        <v>406</v>
      </c>
      <c r="B172" s="159" t="s">
        <v>1514</v>
      </c>
      <c r="C172" s="159" t="s">
        <v>1515</v>
      </c>
      <c r="D172" s="159" t="s">
        <v>1516</v>
      </c>
      <c r="E172" s="159" t="s">
        <v>1514</v>
      </c>
      <c r="F172" s="159"/>
      <c r="G172" s="159" t="s">
        <v>1285</v>
      </c>
      <c r="H172" s="159"/>
      <c r="I172" s="159" t="s">
        <v>908</v>
      </c>
      <c r="J172" s="159"/>
      <c r="K172" s="159"/>
      <c r="L172" s="159"/>
      <c r="M172" s="159"/>
      <c r="N172" s="159"/>
      <c r="O172" s="159"/>
      <c r="P172" s="159"/>
      <c r="Q172" s="159"/>
      <c r="R172" s="159"/>
      <c r="S172" s="159"/>
      <c r="T172" s="159"/>
      <c r="U172" s="159"/>
      <c r="V172" s="159"/>
      <c r="W172" s="159"/>
      <c r="X172" s="159"/>
      <c r="Y172" s="159"/>
      <c r="Z172" s="159"/>
      <c r="AA172" s="159"/>
      <c r="AB172" s="167"/>
    </row>
    <row r="173" spans="1:28" ht="15.75" customHeight="1">
      <c r="A173" s="166" t="s">
        <v>407</v>
      </c>
      <c r="B173" s="159" t="s">
        <v>1517</v>
      </c>
      <c r="C173" s="159" t="s">
        <v>1518</v>
      </c>
      <c r="D173" s="159" t="s">
        <v>1519</v>
      </c>
      <c r="E173" s="159" t="s">
        <v>1517</v>
      </c>
      <c r="F173" s="159"/>
      <c r="G173" s="159" t="s">
        <v>1285</v>
      </c>
      <c r="H173" s="159"/>
      <c r="I173" s="159" t="s">
        <v>908</v>
      </c>
      <c r="J173" s="159"/>
      <c r="K173" s="159"/>
      <c r="L173" s="159"/>
      <c r="M173" s="159"/>
      <c r="N173" s="159"/>
      <c r="O173" s="159"/>
      <c r="P173" s="159"/>
      <c r="Q173" s="159"/>
      <c r="R173" s="159"/>
      <c r="S173" s="159"/>
      <c r="T173" s="159"/>
      <c r="U173" s="159"/>
      <c r="V173" s="159"/>
      <c r="W173" s="159"/>
      <c r="X173" s="159"/>
      <c r="Y173" s="159"/>
      <c r="Z173" s="159"/>
      <c r="AA173" s="159"/>
      <c r="AB173" s="167"/>
    </row>
    <row r="174" spans="1:28" ht="15.75" customHeight="1">
      <c r="A174" s="166" t="s">
        <v>408</v>
      </c>
      <c r="B174" s="159" t="s">
        <v>1520</v>
      </c>
      <c r="C174" s="159" t="s">
        <v>1521</v>
      </c>
      <c r="D174" s="159" t="s">
        <v>1522</v>
      </c>
      <c r="E174" s="159" t="s">
        <v>1520</v>
      </c>
      <c r="F174" s="159"/>
      <c r="G174" s="159" t="s">
        <v>1285</v>
      </c>
      <c r="H174" s="159"/>
      <c r="I174" s="159" t="s">
        <v>908</v>
      </c>
      <c r="J174" s="159"/>
      <c r="K174" s="159"/>
      <c r="L174" s="159"/>
      <c r="M174" s="159"/>
      <c r="N174" s="159"/>
      <c r="O174" s="159"/>
      <c r="P174" s="159"/>
      <c r="Q174" s="159"/>
      <c r="R174" s="159"/>
      <c r="S174" s="159"/>
      <c r="T174" s="159"/>
      <c r="U174" s="159"/>
      <c r="V174" s="159"/>
      <c r="W174" s="159"/>
      <c r="X174" s="159"/>
      <c r="Y174" s="159"/>
      <c r="Z174" s="159"/>
      <c r="AA174" s="159"/>
      <c r="AB174" s="167"/>
    </row>
    <row r="175" spans="1:28" ht="15.75" customHeight="1">
      <c r="A175" s="166" t="s">
        <v>409</v>
      </c>
      <c r="B175" s="159" t="s">
        <v>1523</v>
      </c>
      <c r="C175" s="159" t="s">
        <v>1524</v>
      </c>
      <c r="D175" s="159" t="s">
        <v>1525</v>
      </c>
      <c r="E175" s="159" t="s">
        <v>1523</v>
      </c>
      <c r="F175" s="159"/>
      <c r="G175" s="159" t="s">
        <v>1285</v>
      </c>
      <c r="H175" s="159"/>
      <c r="I175" s="159" t="s">
        <v>908</v>
      </c>
      <c r="J175" s="159"/>
      <c r="K175" s="159"/>
      <c r="L175" s="159"/>
      <c r="M175" s="159"/>
      <c r="N175" s="159"/>
      <c r="O175" s="159"/>
      <c r="P175" s="159"/>
      <c r="Q175" s="159"/>
      <c r="R175" s="159"/>
      <c r="S175" s="159"/>
      <c r="T175" s="159"/>
      <c r="U175" s="159"/>
      <c r="V175" s="159"/>
      <c r="W175" s="159"/>
      <c r="X175" s="159"/>
      <c r="Y175" s="159"/>
      <c r="Z175" s="159"/>
      <c r="AA175" s="159"/>
      <c r="AB175" s="167"/>
    </row>
    <row r="176" spans="1:28" ht="15.75" customHeight="1">
      <c r="A176" s="166" t="s">
        <v>410</v>
      </c>
      <c r="B176" s="159" t="s">
        <v>1526</v>
      </c>
      <c r="C176" s="159" t="s">
        <v>1527</v>
      </c>
      <c r="D176" s="159" t="s">
        <v>1528</v>
      </c>
      <c r="E176" s="159" t="s">
        <v>1526</v>
      </c>
      <c r="F176" s="159"/>
      <c r="G176" s="159" t="s">
        <v>1285</v>
      </c>
      <c r="H176" s="159"/>
      <c r="I176" s="159" t="s">
        <v>908</v>
      </c>
      <c r="J176" s="159"/>
      <c r="K176" s="159"/>
      <c r="L176" s="159"/>
      <c r="M176" s="159"/>
      <c r="N176" s="159"/>
      <c r="O176" s="159"/>
      <c r="P176" s="159"/>
      <c r="Q176" s="159"/>
      <c r="R176" s="159"/>
      <c r="S176" s="159"/>
      <c r="T176" s="159"/>
      <c r="U176" s="159"/>
      <c r="V176" s="159"/>
      <c r="W176" s="159"/>
      <c r="X176" s="159"/>
      <c r="Y176" s="159"/>
      <c r="Z176" s="159"/>
      <c r="AA176" s="159"/>
      <c r="AB176" s="167"/>
    </row>
    <row r="177" spans="1:28" ht="15.75" customHeight="1">
      <c r="A177" s="166" t="s">
        <v>411</v>
      </c>
      <c r="B177" s="159" t="s">
        <v>1529</v>
      </c>
      <c r="C177" s="159" t="s">
        <v>1530</v>
      </c>
      <c r="D177" s="159" t="s">
        <v>1531</v>
      </c>
      <c r="E177" s="159" t="s">
        <v>1529</v>
      </c>
      <c r="F177" s="159"/>
      <c r="G177" s="159" t="s">
        <v>1285</v>
      </c>
      <c r="H177" s="159"/>
      <c r="I177" s="159" t="s">
        <v>908</v>
      </c>
      <c r="J177" s="159"/>
      <c r="K177" s="159"/>
      <c r="L177" s="159"/>
      <c r="M177" s="159"/>
      <c r="N177" s="159"/>
      <c r="O177" s="159"/>
      <c r="P177" s="159"/>
      <c r="Q177" s="159"/>
      <c r="R177" s="159"/>
      <c r="S177" s="159"/>
      <c r="T177" s="159"/>
      <c r="U177" s="159"/>
      <c r="V177" s="159"/>
      <c r="W177" s="159"/>
      <c r="X177" s="159"/>
      <c r="Y177" s="159"/>
      <c r="Z177" s="159"/>
      <c r="AA177" s="159"/>
      <c r="AB177" s="167"/>
    </row>
    <row r="178" spans="1:28" ht="15.75" customHeight="1">
      <c r="A178" s="166" t="s">
        <v>412</v>
      </c>
      <c r="B178" s="159" t="s">
        <v>1393</v>
      </c>
      <c r="C178" s="159" t="s">
        <v>1532</v>
      </c>
      <c r="D178" s="159" t="s">
        <v>1533</v>
      </c>
      <c r="E178" s="159" t="s">
        <v>1393</v>
      </c>
      <c r="F178" s="159"/>
      <c r="G178" s="159" t="s">
        <v>1285</v>
      </c>
      <c r="H178" s="159"/>
      <c r="I178" s="159" t="s">
        <v>908</v>
      </c>
      <c r="J178" s="159"/>
      <c r="K178" s="159"/>
      <c r="L178" s="159"/>
      <c r="M178" s="159"/>
      <c r="N178" s="159"/>
      <c r="O178" s="159"/>
      <c r="P178" s="159"/>
      <c r="Q178" s="159"/>
      <c r="R178" s="159"/>
      <c r="S178" s="159"/>
      <c r="T178" s="159"/>
      <c r="U178" s="159"/>
      <c r="V178" s="159"/>
      <c r="W178" s="159"/>
      <c r="X178" s="159"/>
      <c r="Y178" s="159"/>
      <c r="Z178" s="159"/>
      <c r="AA178" s="159"/>
      <c r="AB178" s="167"/>
    </row>
    <row r="179" spans="1:28" ht="15.75" customHeight="1">
      <c r="A179" s="166" t="s">
        <v>413</v>
      </c>
      <c r="B179" s="159" t="s">
        <v>1534</v>
      </c>
      <c r="C179" s="159" t="s">
        <v>1535</v>
      </c>
      <c r="D179" s="159" t="s">
        <v>1536</v>
      </c>
      <c r="E179" s="159" t="s">
        <v>1534</v>
      </c>
      <c r="F179" s="159"/>
      <c r="G179" s="159" t="s">
        <v>1285</v>
      </c>
      <c r="H179" s="159"/>
      <c r="I179" s="159" t="s">
        <v>908</v>
      </c>
      <c r="J179" s="159"/>
      <c r="K179" s="159"/>
      <c r="L179" s="159"/>
      <c r="M179" s="159"/>
      <c r="N179" s="159"/>
      <c r="O179" s="159"/>
      <c r="P179" s="159"/>
      <c r="Q179" s="159"/>
      <c r="R179" s="159"/>
      <c r="S179" s="159"/>
      <c r="T179" s="159"/>
      <c r="U179" s="159"/>
      <c r="V179" s="159"/>
      <c r="W179" s="159"/>
      <c r="X179" s="159"/>
      <c r="Y179" s="159"/>
      <c r="Z179" s="159"/>
      <c r="AA179" s="159"/>
      <c r="AB179" s="167"/>
    </row>
    <row r="180" spans="1:28" ht="15.75" customHeight="1">
      <c r="A180" s="166" t="s">
        <v>414</v>
      </c>
      <c r="B180" s="159" t="s">
        <v>1537</v>
      </c>
      <c r="C180" s="159" t="s">
        <v>1538</v>
      </c>
      <c r="D180" s="159" t="s">
        <v>1539</v>
      </c>
      <c r="E180" s="159" t="s">
        <v>1537</v>
      </c>
      <c r="F180" s="159"/>
      <c r="G180" s="159" t="s">
        <v>1285</v>
      </c>
      <c r="H180" s="159"/>
      <c r="I180" s="159" t="s">
        <v>908</v>
      </c>
      <c r="J180" s="159"/>
      <c r="K180" s="159"/>
      <c r="L180" s="159"/>
      <c r="M180" s="159"/>
      <c r="N180" s="159"/>
      <c r="O180" s="159"/>
      <c r="P180" s="159"/>
      <c r="Q180" s="159"/>
      <c r="R180" s="159"/>
      <c r="S180" s="159"/>
      <c r="T180" s="159"/>
      <c r="U180" s="159"/>
      <c r="V180" s="159"/>
      <c r="W180" s="159"/>
      <c r="X180" s="159"/>
      <c r="Y180" s="159"/>
      <c r="Z180" s="159"/>
      <c r="AA180" s="159"/>
      <c r="AB180" s="167"/>
    </row>
    <row r="181" spans="1:28" ht="15.75" customHeight="1">
      <c r="A181" s="166" t="s">
        <v>415</v>
      </c>
      <c r="B181" s="159" t="s">
        <v>1540</v>
      </c>
      <c r="C181" s="159" t="s">
        <v>1541</v>
      </c>
      <c r="D181" s="159" t="s">
        <v>1542</v>
      </c>
      <c r="E181" s="159" t="s">
        <v>1540</v>
      </c>
      <c r="F181" s="159"/>
      <c r="G181" s="159" t="s">
        <v>1285</v>
      </c>
      <c r="H181" s="159"/>
      <c r="I181" s="159" t="s">
        <v>908</v>
      </c>
      <c r="J181" s="159"/>
      <c r="K181" s="159"/>
      <c r="L181" s="159"/>
      <c r="M181" s="159"/>
      <c r="N181" s="159"/>
      <c r="O181" s="159"/>
      <c r="P181" s="159"/>
      <c r="Q181" s="159"/>
      <c r="R181" s="159"/>
      <c r="S181" s="159"/>
      <c r="T181" s="159"/>
      <c r="U181" s="159"/>
      <c r="V181" s="159"/>
      <c r="W181" s="159"/>
      <c r="X181" s="159"/>
      <c r="Y181" s="159"/>
      <c r="Z181" s="159"/>
      <c r="AA181" s="159"/>
      <c r="AB181" s="167"/>
    </row>
    <row r="182" spans="1:28" ht="15.75" customHeight="1">
      <c r="A182" s="166" t="s">
        <v>416</v>
      </c>
      <c r="B182" s="159" t="s">
        <v>1543</v>
      </c>
      <c r="C182" s="159" t="s">
        <v>1544</v>
      </c>
      <c r="D182" s="159" t="s">
        <v>1545</v>
      </c>
      <c r="E182" s="159" t="s">
        <v>1543</v>
      </c>
      <c r="F182" s="159"/>
      <c r="G182" s="159" t="s">
        <v>1285</v>
      </c>
      <c r="H182" s="159"/>
      <c r="I182" s="159" t="s">
        <v>908</v>
      </c>
      <c r="J182" s="159"/>
      <c r="K182" s="159"/>
      <c r="L182" s="159"/>
      <c r="M182" s="159"/>
      <c r="N182" s="159"/>
      <c r="O182" s="159"/>
      <c r="P182" s="159"/>
      <c r="Q182" s="159"/>
      <c r="R182" s="159"/>
      <c r="S182" s="159"/>
      <c r="T182" s="159"/>
      <c r="U182" s="159"/>
      <c r="V182" s="159"/>
      <c r="W182" s="159"/>
      <c r="X182" s="159"/>
      <c r="Y182" s="159"/>
      <c r="Z182" s="159"/>
      <c r="AA182" s="159"/>
      <c r="AB182" s="167"/>
    </row>
    <row r="183" spans="1:28" ht="15.75" customHeight="1">
      <c r="A183" s="166" t="s">
        <v>417</v>
      </c>
      <c r="B183" s="159" t="s">
        <v>1546</v>
      </c>
      <c r="C183" s="159" t="s">
        <v>1547</v>
      </c>
      <c r="D183" s="159" t="s">
        <v>1548</v>
      </c>
      <c r="E183" s="159" t="s">
        <v>1546</v>
      </c>
      <c r="F183" s="159"/>
      <c r="G183" s="159" t="s">
        <v>1285</v>
      </c>
      <c r="H183" s="159"/>
      <c r="I183" s="159" t="s">
        <v>908</v>
      </c>
      <c r="J183" s="159"/>
      <c r="K183" s="159"/>
      <c r="L183" s="159"/>
      <c r="M183" s="159"/>
      <c r="N183" s="159"/>
      <c r="O183" s="159"/>
      <c r="P183" s="159"/>
      <c r="Q183" s="159"/>
      <c r="R183" s="159"/>
      <c r="S183" s="159"/>
      <c r="T183" s="159"/>
      <c r="U183" s="159"/>
      <c r="V183" s="159"/>
      <c r="W183" s="159"/>
      <c r="X183" s="159"/>
      <c r="Y183" s="159"/>
      <c r="Z183" s="159"/>
      <c r="AA183" s="159"/>
      <c r="AB183" s="167"/>
    </row>
    <row r="184" spans="1:28" ht="15.75" customHeight="1">
      <c r="A184" s="166" t="s">
        <v>418</v>
      </c>
      <c r="B184" s="159" t="s">
        <v>1549</v>
      </c>
      <c r="C184" s="159" t="s">
        <v>1550</v>
      </c>
      <c r="D184" s="159" t="s">
        <v>1551</v>
      </c>
      <c r="E184" s="159" t="s">
        <v>1549</v>
      </c>
      <c r="F184" s="159" t="s">
        <v>1552</v>
      </c>
      <c r="G184" s="159" t="s">
        <v>1285</v>
      </c>
      <c r="H184" s="159"/>
      <c r="I184" s="159" t="s">
        <v>908</v>
      </c>
      <c r="J184" s="159"/>
      <c r="K184" s="159"/>
      <c r="L184" s="159"/>
      <c r="M184" s="159"/>
      <c r="N184" s="159"/>
      <c r="O184" s="159"/>
      <c r="P184" s="159"/>
      <c r="Q184" s="159"/>
      <c r="R184" s="159"/>
      <c r="S184" s="159"/>
      <c r="T184" s="159"/>
      <c r="U184" s="159"/>
      <c r="V184" s="159"/>
      <c r="W184" s="159"/>
      <c r="X184" s="159"/>
      <c r="Y184" s="159"/>
      <c r="Z184" s="159"/>
      <c r="AA184" s="159"/>
      <c r="AB184" s="167"/>
    </row>
    <row r="185" spans="1:28" ht="15.75" customHeight="1">
      <c r="A185" s="166" t="s">
        <v>419</v>
      </c>
      <c r="B185" s="159" t="s">
        <v>1553</v>
      </c>
      <c r="C185" s="159" t="s">
        <v>1550</v>
      </c>
      <c r="D185" s="159" t="s">
        <v>1551</v>
      </c>
      <c r="E185" s="159" t="s">
        <v>1553</v>
      </c>
      <c r="F185" s="159"/>
      <c r="G185" s="159" t="s">
        <v>1285</v>
      </c>
      <c r="H185" s="159"/>
      <c r="I185" s="159" t="s">
        <v>908</v>
      </c>
      <c r="J185" s="159"/>
      <c r="K185" s="159"/>
      <c r="L185" s="159"/>
      <c r="M185" s="159"/>
      <c r="N185" s="159"/>
      <c r="O185" s="159"/>
      <c r="P185" s="159"/>
      <c r="Q185" s="159"/>
      <c r="R185" s="159"/>
      <c r="S185" s="159"/>
      <c r="T185" s="159"/>
      <c r="U185" s="159"/>
      <c r="V185" s="159"/>
      <c r="W185" s="159"/>
      <c r="X185" s="159"/>
      <c r="Y185" s="159"/>
      <c r="Z185" s="159"/>
      <c r="AA185" s="159"/>
      <c r="AB185" s="167"/>
    </row>
    <row r="186" spans="1:28" ht="15.75" customHeight="1">
      <c r="A186" s="166" t="s">
        <v>420</v>
      </c>
      <c r="B186" s="159" t="s">
        <v>1554</v>
      </c>
      <c r="C186" s="159" t="s">
        <v>1550</v>
      </c>
      <c r="D186" s="159" t="s">
        <v>1551</v>
      </c>
      <c r="E186" s="159" t="s">
        <v>1555</v>
      </c>
      <c r="F186" s="159"/>
      <c r="G186" s="159" t="s">
        <v>1285</v>
      </c>
      <c r="H186" s="159"/>
      <c r="I186" s="159" t="s">
        <v>908</v>
      </c>
      <c r="J186" s="159"/>
      <c r="K186" s="159"/>
      <c r="L186" s="159"/>
      <c r="M186" s="159"/>
      <c r="N186" s="159"/>
      <c r="O186" s="159"/>
      <c r="P186" s="159"/>
      <c r="Q186" s="159"/>
      <c r="R186" s="159"/>
      <c r="S186" s="159"/>
      <c r="T186" s="159"/>
      <c r="U186" s="159"/>
      <c r="V186" s="159"/>
      <c r="W186" s="159"/>
      <c r="X186" s="159"/>
      <c r="Y186" s="159"/>
      <c r="Z186" s="159"/>
      <c r="AA186" s="159"/>
      <c r="AB186" s="167"/>
    </row>
    <row r="187" spans="1:28" ht="15.75" customHeight="1">
      <c r="A187" s="166" t="s">
        <v>421</v>
      </c>
      <c r="B187" s="159" t="s">
        <v>1556</v>
      </c>
      <c r="C187" s="159" t="s">
        <v>1550</v>
      </c>
      <c r="D187" s="159" t="s">
        <v>1551</v>
      </c>
      <c r="E187" s="159" t="s">
        <v>1557</v>
      </c>
      <c r="F187" s="159"/>
      <c r="G187" s="159" t="s">
        <v>1285</v>
      </c>
      <c r="H187" s="159"/>
      <c r="I187" s="159" t="s">
        <v>908</v>
      </c>
      <c r="J187" s="159"/>
      <c r="K187" s="159"/>
      <c r="L187" s="159"/>
      <c r="M187" s="159"/>
      <c r="N187" s="159"/>
      <c r="O187" s="159"/>
      <c r="P187" s="159"/>
      <c r="Q187" s="159"/>
      <c r="R187" s="159"/>
      <c r="S187" s="159"/>
      <c r="T187" s="159"/>
      <c r="U187" s="159"/>
      <c r="V187" s="159"/>
      <c r="W187" s="159"/>
      <c r="X187" s="159"/>
      <c r="Y187" s="159"/>
      <c r="Z187" s="159"/>
      <c r="AA187" s="159"/>
      <c r="AB187" s="167"/>
    </row>
    <row r="188" spans="1:28" ht="15.75" customHeight="1">
      <c r="A188" s="166" t="s">
        <v>422</v>
      </c>
      <c r="B188" s="159" t="s">
        <v>1558</v>
      </c>
      <c r="C188" s="159" t="s">
        <v>1550</v>
      </c>
      <c r="D188" s="159" t="s">
        <v>1551</v>
      </c>
      <c r="E188" s="159" t="s">
        <v>1558</v>
      </c>
      <c r="F188" s="159"/>
      <c r="G188" s="159" t="s">
        <v>1285</v>
      </c>
      <c r="H188" s="159"/>
      <c r="I188" s="159" t="s">
        <v>908</v>
      </c>
      <c r="J188" s="159"/>
      <c r="K188" s="159"/>
      <c r="L188" s="159"/>
      <c r="M188" s="159"/>
      <c r="N188" s="159"/>
      <c r="O188" s="159"/>
      <c r="P188" s="159"/>
      <c r="Q188" s="159"/>
      <c r="R188" s="159"/>
      <c r="S188" s="159"/>
      <c r="T188" s="159"/>
      <c r="U188" s="159"/>
      <c r="V188" s="159"/>
      <c r="W188" s="159"/>
      <c r="X188" s="159"/>
      <c r="Y188" s="159"/>
      <c r="Z188" s="159"/>
      <c r="AA188" s="159"/>
      <c r="AB188" s="167"/>
    </row>
    <row r="189" spans="1:28" ht="15.75" customHeight="1">
      <c r="A189" s="166" t="s">
        <v>281</v>
      </c>
      <c r="B189" s="159" t="s">
        <v>1559</v>
      </c>
      <c r="C189" s="159" t="s">
        <v>1560</v>
      </c>
      <c r="D189" s="159" t="s">
        <v>1561</v>
      </c>
      <c r="E189" s="159" t="s">
        <v>1562</v>
      </c>
      <c r="F189" s="159"/>
      <c r="G189" s="159" t="s">
        <v>1285</v>
      </c>
      <c r="H189" s="159"/>
      <c r="I189" s="159" t="s">
        <v>908</v>
      </c>
      <c r="J189" s="159"/>
      <c r="K189" s="159"/>
      <c r="L189" s="159"/>
      <c r="M189" s="159"/>
      <c r="N189" s="159"/>
      <c r="O189" s="159"/>
      <c r="P189" s="159"/>
      <c r="Q189" s="159"/>
      <c r="R189" s="159"/>
      <c r="S189" s="159"/>
      <c r="T189" s="159"/>
      <c r="U189" s="159"/>
      <c r="V189" s="159"/>
      <c r="W189" s="159"/>
      <c r="X189" s="159"/>
      <c r="Y189" s="159"/>
      <c r="Z189" s="159"/>
      <c r="AA189" s="159"/>
      <c r="AB189" s="167"/>
    </row>
    <row r="190" spans="1:28" ht="15.75" customHeight="1">
      <c r="A190" s="166" t="s">
        <v>282</v>
      </c>
      <c r="B190" s="159" t="s">
        <v>1563</v>
      </c>
      <c r="C190" s="159" t="s">
        <v>1564</v>
      </c>
      <c r="D190" s="159" t="s">
        <v>1565</v>
      </c>
      <c r="E190" s="159" t="s">
        <v>1566</v>
      </c>
      <c r="F190" s="159"/>
      <c r="G190" s="159" t="s">
        <v>1285</v>
      </c>
      <c r="H190" s="159"/>
      <c r="I190" s="159" t="s">
        <v>908</v>
      </c>
      <c r="J190" s="159"/>
      <c r="K190" s="159"/>
      <c r="L190" s="159"/>
      <c r="M190" s="159"/>
      <c r="N190" s="159"/>
      <c r="O190" s="159"/>
      <c r="P190" s="159"/>
      <c r="Q190" s="159"/>
      <c r="R190" s="159"/>
      <c r="S190" s="159"/>
      <c r="T190" s="159"/>
      <c r="U190" s="159"/>
      <c r="V190" s="159"/>
      <c r="W190" s="159"/>
      <c r="X190" s="159"/>
      <c r="Y190" s="159"/>
      <c r="Z190" s="159"/>
      <c r="AA190" s="159"/>
      <c r="AB190" s="167"/>
    </row>
    <row r="191" spans="1:28" ht="15.75" customHeight="1">
      <c r="A191" s="166" t="s">
        <v>423</v>
      </c>
      <c r="B191" s="159" t="s">
        <v>1567</v>
      </c>
      <c r="C191" s="159" t="s">
        <v>1568</v>
      </c>
      <c r="D191" s="159" t="s">
        <v>1569</v>
      </c>
      <c r="E191" s="159" t="s">
        <v>1567</v>
      </c>
      <c r="F191" s="159" t="s">
        <v>1570</v>
      </c>
      <c r="G191" s="159" t="s">
        <v>1285</v>
      </c>
      <c r="H191" s="159"/>
      <c r="I191" s="159" t="s">
        <v>908</v>
      </c>
      <c r="J191" s="159"/>
      <c r="K191" s="159"/>
      <c r="L191" s="159"/>
      <c r="M191" s="159"/>
      <c r="N191" s="159"/>
      <c r="O191" s="159"/>
      <c r="P191" s="159"/>
      <c r="Q191" s="159"/>
      <c r="R191" s="159"/>
      <c r="S191" s="159"/>
      <c r="T191" s="159"/>
      <c r="U191" s="159"/>
      <c r="V191" s="159"/>
      <c r="W191" s="159"/>
      <c r="X191" s="159"/>
      <c r="Y191" s="159"/>
      <c r="Z191" s="159"/>
      <c r="AA191" s="159"/>
      <c r="AB191" s="167"/>
    </row>
    <row r="192" spans="1:28" ht="15.75" customHeight="1">
      <c r="A192" s="166" t="s">
        <v>283</v>
      </c>
      <c r="B192" s="159" t="s">
        <v>1571</v>
      </c>
      <c r="C192" s="159" t="s">
        <v>1572</v>
      </c>
      <c r="D192" s="159" t="s">
        <v>1573</v>
      </c>
      <c r="E192" s="159" t="s">
        <v>1574</v>
      </c>
      <c r="F192" s="159"/>
      <c r="G192" s="159" t="s">
        <v>1285</v>
      </c>
      <c r="H192" s="159"/>
      <c r="I192" s="159" t="s">
        <v>908</v>
      </c>
      <c r="J192" s="159"/>
      <c r="K192" s="159"/>
      <c r="L192" s="159"/>
      <c r="M192" s="159"/>
      <c r="N192" s="159"/>
      <c r="O192" s="159"/>
      <c r="P192" s="159"/>
      <c r="Q192" s="159"/>
      <c r="R192" s="159"/>
      <c r="S192" s="159"/>
      <c r="T192" s="159"/>
      <c r="U192" s="159"/>
      <c r="V192" s="159"/>
      <c r="W192" s="159"/>
      <c r="X192" s="159"/>
      <c r="Y192" s="159"/>
      <c r="Z192" s="159"/>
      <c r="AA192" s="159"/>
      <c r="AB192" s="167"/>
    </row>
    <row r="193" spans="1:28" ht="15.75" customHeight="1">
      <c r="A193" s="166" t="s">
        <v>284</v>
      </c>
      <c r="B193" s="159" t="s">
        <v>1575</v>
      </c>
      <c r="C193" s="159" t="s">
        <v>1576</v>
      </c>
      <c r="D193" s="159" t="s">
        <v>1577</v>
      </c>
      <c r="E193" s="159" t="s">
        <v>1575</v>
      </c>
      <c r="F193" s="159" t="s">
        <v>1578</v>
      </c>
      <c r="G193" s="159" t="s">
        <v>1285</v>
      </c>
      <c r="H193" s="159"/>
      <c r="I193" s="159" t="s">
        <v>908</v>
      </c>
      <c r="J193" s="159"/>
      <c r="K193" s="159"/>
      <c r="L193" s="159"/>
      <c r="M193" s="159"/>
      <c r="N193" s="159"/>
      <c r="O193" s="159"/>
      <c r="P193" s="159"/>
      <c r="Q193" s="159"/>
      <c r="R193" s="159"/>
      <c r="S193" s="159"/>
      <c r="T193" s="159"/>
      <c r="U193" s="159"/>
      <c r="V193" s="159"/>
      <c r="W193" s="159"/>
      <c r="X193" s="159"/>
      <c r="Y193" s="159"/>
      <c r="Z193" s="159"/>
      <c r="AA193" s="159"/>
      <c r="AB193" s="167"/>
    </row>
    <row r="194" spans="1:28" ht="15.75" customHeight="1">
      <c r="A194" s="166" t="s">
        <v>424</v>
      </c>
      <c r="B194" s="159" t="s">
        <v>1579</v>
      </c>
      <c r="C194" s="159" t="s">
        <v>1580</v>
      </c>
      <c r="D194" s="159" t="s">
        <v>1581</v>
      </c>
      <c r="E194" s="159" t="s">
        <v>1579</v>
      </c>
      <c r="F194" s="159"/>
      <c r="G194" s="159" t="s">
        <v>1285</v>
      </c>
      <c r="H194" s="159"/>
      <c r="I194" s="159" t="s">
        <v>908</v>
      </c>
      <c r="J194" s="159"/>
      <c r="K194" s="159"/>
      <c r="L194" s="159"/>
      <c r="M194" s="159"/>
      <c r="N194" s="159"/>
      <c r="O194" s="159"/>
      <c r="P194" s="159"/>
      <c r="Q194" s="159"/>
      <c r="R194" s="159"/>
      <c r="S194" s="159"/>
      <c r="T194" s="159"/>
      <c r="U194" s="159"/>
      <c r="V194" s="159"/>
      <c r="W194" s="159"/>
      <c r="X194" s="159"/>
      <c r="Y194" s="159"/>
      <c r="Z194" s="159"/>
      <c r="AA194" s="159"/>
      <c r="AB194" s="167"/>
    </row>
    <row r="195" spans="1:28" ht="15.75" customHeight="1">
      <c r="A195" s="166" t="s">
        <v>425</v>
      </c>
      <c r="B195" s="159" t="s">
        <v>1582</v>
      </c>
      <c r="C195" s="159" t="s">
        <v>1583</v>
      </c>
      <c r="D195" s="159" t="s">
        <v>1584</v>
      </c>
      <c r="E195" s="159" t="s">
        <v>1585</v>
      </c>
      <c r="F195" s="159"/>
      <c r="G195" s="159" t="s">
        <v>1285</v>
      </c>
      <c r="H195" s="159"/>
      <c r="I195" s="159" t="s">
        <v>908</v>
      </c>
      <c r="J195" s="159"/>
      <c r="K195" s="159"/>
      <c r="L195" s="159"/>
      <c r="M195" s="159"/>
      <c r="N195" s="159"/>
      <c r="O195" s="159"/>
      <c r="P195" s="159"/>
      <c r="Q195" s="159"/>
      <c r="R195" s="159"/>
      <c r="S195" s="159"/>
      <c r="T195" s="159"/>
      <c r="U195" s="159"/>
      <c r="V195" s="159"/>
      <c r="W195" s="159"/>
      <c r="X195" s="159"/>
      <c r="Y195" s="159"/>
      <c r="Z195" s="159"/>
      <c r="AA195" s="159"/>
      <c r="AB195" s="167"/>
    </row>
    <row r="196" spans="1:28" ht="15.75" customHeight="1">
      <c r="A196" s="166" t="s">
        <v>426</v>
      </c>
      <c r="B196" s="159" t="s">
        <v>1586</v>
      </c>
      <c r="C196" s="159" t="s">
        <v>1587</v>
      </c>
      <c r="D196" s="159" t="s">
        <v>1588</v>
      </c>
      <c r="E196" s="159" t="s">
        <v>1586</v>
      </c>
      <c r="F196" s="159"/>
      <c r="G196" s="159" t="s">
        <v>1285</v>
      </c>
      <c r="H196" s="159"/>
      <c r="I196" s="159" t="s">
        <v>908</v>
      </c>
      <c r="J196" s="159"/>
      <c r="K196" s="159"/>
      <c r="L196" s="159"/>
      <c r="M196" s="159"/>
      <c r="N196" s="159"/>
      <c r="O196" s="159"/>
      <c r="P196" s="159"/>
      <c r="Q196" s="159"/>
      <c r="R196" s="159"/>
      <c r="S196" s="159"/>
      <c r="T196" s="159"/>
      <c r="U196" s="159"/>
      <c r="V196" s="159"/>
      <c r="W196" s="159"/>
      <c r="X196" s="159"/>
      <c r="Y196" s="159"/>
      <c r="Z196" s="159"/>
      <c r="AA196" s="159"/>
      <c r="AB196" s="167"/>
    </row>
    <row r="197" spans="1:28" ht="15.75" customHeight="1">
      <c r="A197" s="166" t="s">
        <v>427</v>
      </c>
      <c r="B197" s="159" t="s">
        <v>1589</v>
      </c>
      <c r="C197" s="159" t="s">
        <v>1590</v>
      </c>
      <c r="D197" s="159" t="s">
        <v>1591</v>
      </c>
      <c r="E197" s="159" t="s">
        <v>1592</v>
      </c>
      <c r="F197" s="159" t="s">
        <v>1593</v>
      </c>
      <c r="G197" s="159" t="s">
        <v>1285</v>
      </c>
      <c r="H197" s="159"/>
      <c r="I197" s="159" t="s">
        <v>908</v>
      </c>
      <c r="J197" s="159"/>
      <c r="K197" s="159"/>
      <c r="L197" s="159"/>
      <c r="M197" s="159"/>
      <c r="N197" s="159"/>
      <c r="O197" s="159"/>
      <c r="P197" s="159"/>
      <c r="Q197" s="159"/>
      <c r="R197" s="159"/>
      <c r="S197" s="159"/>
      <c r="T197" s="159"/>
      <c r="U197" s="159"/>
      <c r="V197" s="159"/>
      <c r="W197" s="159"/>
      <c r="X197" s="159"/>
      <c r="Y197" s="159"/>
      <c r="Z197" s="159"/>
      <c r="AA197" s="159"/>
      <c r="AB197" s="167"/>
    </row>
    <row r="198" spans="1:28" ht="15.75" customHeight="1">
      <c r="A198" s="166" t="s">
        <v>428</v>
      </c>
      <c r="B198" s="159" t="s">
        <v>1594</v>
      </c>
      <c r="C198" s="159" t="s">
        <v>1595</v>
      </c>
      <c r="D198" s="159" t="s">
        <v>1596</v>
      </c>
      <c r="E198" s="159" t="s">
        <v>1597</v>
      </c>
      <c r="F198" s="159"/>
      <c r="G198" s="159" t="s">
        <v>1285</v>
      </c>
      <c r="H198" s="159"/>
      <c r="I198" s="159" t="s">
        <v>908</v>
      </c>
      <c r="J198" s="159"/>
      <c r="K198" s="159"/>
      <c r="L198" s="159"/>
      <c r="M198" s="159"/>
      <c r="N198" s="159"/>
      <c r="O198" s="159"/>
      <c r="P198" s="159"/>
      <c r="Q198" s="159"/>
      <c r="R198" s="159"/>
      <c r="S198" s="159"/>
      <c r="T198" s="159"/>
      <c r="U198" s="159"/>
      <c r="V198" s="159"/>
      <c r="W198" s="159"/>
      <c r="X198" s="159"/>
      <c r="Y198" s="159"/>
      <c r="Z198" s="159"/>
      <c r="AA198" s="159"/>
      <c r="AB198" s="167"/>
    </row>
    <row r="199" spans="1:28" ht="15.75" customHeight="1">
      <c r="A199" s="166" t="s">
        <v>429</v>
      </c>
      <c r="B199" s="159" t="s">
        <v>1598</v>
      </c>
      <c r="C199" s="159" t="s">
        <v>1599</v>
      </c>
      <c r="D199" s="159" t="s">
        <v>1600</v>
      </c>
      <c r="E199" s="159" t="s">
        <v>1598</v>
      </c>
      <c r="F199" s="159"/>
      <c r="G199" s="159" t="s">
        <v>1285</v>
      </c>
      <c r="H199" s="159"/>
      <c r="I199" s="159" t="s">
        <v>908</v>
      </c>
      <c r="J199" s="159"/>
      <c r="K199" s="159"/>
      <c r="L199" s="159"/>
      <c r="M199" s="159"/>
      <c r="N199" s="159"/>
      <c r="O199" s="159"/>
      <c r="P199" s="159"/>
      <c r="Q199" s="159"/>
      <c r="R199" s="159"/>
      <c r="S199" s="159"/>
      <c r="T199" s="159"/>
      <c r="U199" s="159"/>
      <c r="V199" s="159"/>
      <c r="W199" s="159"/>
      <c r="X199" s="159"/>
      <c r="Y199" s="159"/>
      <c r="Z199" s="159"/>
      <c r="AA199" s="159"/>
      <c r="AB199" s="167"/>
    </row>
    <row r="200" spans="1:28" ht="15.75" customHeight="1">
      <c r="A200" s="166" t="s">
        <v>1601</v>
      </c>
      <c r="B200" s="159" t="s">
        <v>1602</v>
      </c>
      <c r="C200" s="159" t="s">
        <v>1241</v>
      </c>
      <c r="D200" s="159" t="s">
        <v>1242</v>
      </c>
      <c r="E200" s="159" t="s">
        <v>1602</v>
      </c>
      <c r="F200" s="159"/>
      <c r="G200" s="159" t="s">
        <v>1285</v>
      </c>
      <c r="H200" s="159"/>
      <c r="I200" s="159" t="s">
        <v>908</v>
      </c>
      <c r="J200" s="159"/>
      <c r="K200" s="159"/>
      <c r="L200" s="159"/>
      <c r="M200" s="159"/>
      <c r="N200" s="159"/>
      <c r="O200" s="159"/>
      <c r="P200" s="159"/>
      <c r="Q200" s="159"/>
      <c r="R200" s="159"/>
      <c r="S200" s="159"/>
      <c r="T200" s="159"/>
      <c r="U200" s="159"/>
      <c r="V200" s="159"/>
      <c r="W200" s="159"/>
      <c r="X200" s="159"/>
      <c r="Y200" s="159"/>
      <c r="Z200" s="159"/>
      <c r="AA200" s="159"/>
      <c r="AB200" s="167"/>
    </row>
    <row r="201" spans="1:28" ht="15.75" customHeight="1">
      <c r="A201" s="166" t="s">
        <v>1603</v>
      </c>
      <c r="B201" s="159" t="s">
        <v>1604</v>
      </c>
      <c r="C201" s="159" t="s">
        <v>1605</v>
      </c>
      <c r="D201" s="159" t="s">
        <v>1606</v>
      </c>
      <c r="E201" s="159" t="s">
        <v>1604</v>
      </c>
      <c r="F201" s="159"/>
      <c r="G201" s="159" t="s">
        <v>1285</v>
      </c>
      <c r="H201" s="159"/>
      <c r="I201" s="159" t="s">
        <v>908</v>
      </c>
      <c r="J201" s="159"/>
      <c r="K201" s="159"/>
      <c r="L201" s="159"/>
      <c r="M201" s="159"/>
      <c r="N201" s="159"/>
      <c r="O201" s="159"/>
      <c r="P201" s="159"/>
      <c r="Q201" s="159"/>
      <c r="R201" s="159"/>
      <c r="S201" s="159"/>
      <c r="T201" s="159"/>
      <c r="U201" s="159"/>
      <c r="V201" s="159"/>
      <c r="W201" s="159"/>
      <c r="X201" s="159"/>
      <c r="Y201" s="159"/>
      <c r="Z201" s="159"/>
      <c r="AA201" s="159"/>
      <c r="AB201" s="167"/>
    </row>
    <row r="202" spans="1:28" ht="15.75" customHeight="1">
      <c r="A202" s="166" t="s">
        <v>1607</v>
      </c>
      <c r="B202" s="159" t="s">
        <v>1608</v>
      </c>
      <c r="C202" s="159" t="s">
        <v>1609</v>
      </c>
      <c r="D202" s="159" t="s">
        <v>1610</v>
      </c>
      <c r="E202" s="159" t="s">
        <v>1611</v>
      </c>
      <c r="F202" s="159"/>
      <c r="G202" s="159" t="s">
        <v>1285</v>
      </c>
      <c r="H202" s="159"/>
      <c r="I202" s="159" t="s">
        <v>908</v>
      </c>
      <c r="J202" s="159"/>
      <c r="K202" s="159"/>
      <c r="L202" s="159"/>
      <c r="M202" s="159"/>
      <c r="N202" s="159"/>
      <c r="O202" s="159"/>
      <c r="P202" s="159"/>
      <c r="Q202" s="159"/>
      <c r="R202" s="159"/>
      <c r="S202" s="159"/>
      <c r="T202" s="159"/>
      <c r="U202" s="159"/>
      <c r="V202" s="159"/>
      <c r="W202" s="159"/>
      <c r="X202" s="159"/>
      <c r="Y202" s="159"/>
      <c r="Z202" s="159"/>
      <c r="AA202" s="159"/>
      <c r="AB202" s="167"/>
    </row>
    <row r="203" spans="1:28" ht="15.75" customHeight="1">
      <c r="A203" s="166" t="s">
        <v>1612</v>
      </c>
      <c r="B203" s="159" t="s">
        <v>1613</v>
      </c>
      <c r="C203" s="159"/>
      <c r="D203" s="159"/>
      <c r="E203" s="159" t="s">
        <v>1613</v>
      </c>
      <c r="F203" s="159" t="s">
        <v>1614</v>
      </c>
      <c r="G203" s="159" t="s">
        <v>1285</v>
      </c>
      <c r="H203" s="159"/>
      <c r="I203" s="159" t="s">
        <v>908</v>
      </c>
      <c r="J203" s="159"/>
      <c r="K203" s="159"/>
      <c r="L203" s="159"/>
      <c r="M203" s="159"/>
      <c r="N203" s="159"/>
      <c r="O203" s="159"/>
      <c r="P203" s="159"/>
      <c r="Q203" s="159"/>
      <c r="R203" s="159"/>
      <c r="S203" s="159"/>
      <c r="T203" s="159"/>
      <c r="U203" s="159"/>
      <c r="V203" s="159"/>
      <c r="W203" s="159"/>
      <c r="X203" s="159"/>
      <c r="Y203" s="159"/>
      <c r="Z203" s="159"/>
      <c r="AA203" s="159"/>
      <c r="AB203" s="167"/>
    </row>
    <row r="204" spans="1:28" ht="15.75" customHeight="1">
      <c r="A204" s="166" t="s">
        <v>1615</v>
      </c>
      <c r="B204" s="159" t="s">
        <v>1616</v>
      </c>
      <c r="C204" s="159" t="s">
        <v>1617</v>
      </c>
      <c r="D204" s="159" t="s">
        <v>1618</v>
      </c>
      <c r="E204" s="159" t="s">
        <v>1616</v>
      </c>
      <c r="F204" s="159"/>
      <c r="G204" s="159" t="s">
        <v>1285</v>
      </c>
      <c r="H204" s="159"/>
      <c r="I204" s="159" t="s">
        <v>908</v>
      </c>
      <c r="J204" s="159"/>
      <c r="K204" s="159"/>
      <c r="L204" s="159"/>
      <c r="M204" s="159"/>
      <c r="N204" s="159"/>
      <c r="O204" s="159"/>
      <c r="P204" s="159"/>
      <c r="Q204" s="159"/>
      <c r="R204" s="159"/>
      <c r="S204" s="159"/>
      <c r="T204" s="159"/>
      <c r="U204" s="159"/>
      <c r="V204" s="159"/>
      <c r="W204" s="159"/>
      <c r="X204" s="159"/>
      <c r="Y204" s="159"/>
      <c r="Z204" s="159"/>
      <c r="AA204" s="159"/>
      <c r="AB204" s="167"/>
    </row>
    <row r="205" spans="1:28" ht="15.75" customHeight="1">
      <c r="A205" s="166" t="s">
        <v>1619</v>
      </c>
      <c r="B205" s="159" t="s">
        <v>1620</v>
      </c>
      <c r="C205" s="159"/>
      <c r="D205" s="159"/>
      <c r="E205" s="159" t="s">
        <v>1620</v>
      </c>
      <c r="F205" s="159" t="s">
        <v>1621</v>
      </c>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67"/>
    </row>
    <row r="206" spans="1:28" ht="15.75" customHeight="1">
      <c r="A206" s="166" t="s">
        <v>1622</v>
      </c>
      <c r="B206" s="159" t="s">
        <v>1623</v>
      </c>
      <c r="C206" s="159"/>
      <c r="D206" s="159" t="s">
        <v>1624</v>
      </c>
      <c r="E206" s="159" t="s">
        <v>1623</v>
      </c>
      <c r="F206" s="159" t="s">
        <v>1625</v>
      </c>
      <c r="G206" s="159" t="s">
        <v>1285</v>
      </c>
      <c r="H206" s="159"/>
      <c r="I206" s="159" t="s">
        <v>908</v>
      </c>
      <c r="J206" s="159"/>
      <c r="K206" s="159"/>
      <c r="L206" s="159"/>
      <c r="M206" s="159"/>
      <c r="N206" s="159"/>
      <c r="O206" s="159"/>
      <c r="P206" s="159"/>
      <c r="Q206" s="159"/>
      <c r="R206" s="159"/>
      <c r="S206" s="159"/>
      <c r="T206" s="159"/>
      <c r="U206" s="159"/>
      <c r="V206" s="159"/>
      <c r="W206" s="159"/>
      <c r="X206" s="159"/>
      <c r="Y206" s="159"/>
      <c r="Z206" s="159"/>
      <c r="AA206" s="159"/>
      <c r="AB206" s="167"/>
    </row>
    <row r="207" spans="1:28" ht="15.75" customHeight="1">
      <c r="A207" s="166" t="s">
        <v>1626</v>
      </c>
      <c r="B207" s="159" t="s">
        <v>1627</v>
      </c>
      <c r="C207" s="159"/>
      <c r="D207" s="159" t="s">
        <v>1628</v>
      </c>
      <c r="E207" s="159" t="s">
        <v>1627</v>
      </c>
      <c r="F207" s="159" t="s">
        <v>1629</v>
      </c>
      <c r="G207" s="159" t="s">
        <v>1285</v>
      </c>
      <c r="H207" s="159"/>
      <c r="I207" s="159" t="s">
        <v>908</v>
      </c>
      <c r="J207" s="159"/>
      <c r="K207" s="159"/>
      <c r="L207" s="159"/>
      <c r="M207" s="159"/>
      <c r="N207" s="159"/>
      <c r="O207" s="159"/>
      <c r="P207" s="159"/>
      <c r="Q207" s="159"/>
      <c r="R207" s="159"/>
      <c r="S207" s="159"/>
      <c r="T207" s="159"/>
      <c r="U207" s="159"/>
      <c r="V207" s="159"/>
      <c r="W207" s="159"/>
      <c r="X207" s="159"/>
      <c r="Y207" s="159"/>
      <c r="Z207" s="159"/>
      <c r="AA207" s="159"/>
      <c r="AB207" s="167"/>
    </row>
    <row r="208" spans="1:28" ht="15.75" customHeight="1">
      <c r="A208" s="166" t="s">
        <v>1630</v>
      </c>
      <c r="B208" s="159" t="s">
        <v>1631</v>
      </c>
      <c r="C208" s="159"/>
      <c r="D208" s="159" t="s">
        <v>1632</v>
      </c>
      <c r="E208" s="159" t="s">
        <v>1631</v>
      </c>
      <c r="F208" s="159" t="s">
        <v>1629</v>
      </c>
      <c r="G208" s="159" t="s">
        <v>1285</v>
      </c>
      <c r="H208" s="159"/>
      <c r="I208" s="159" t="s">
        <v>908</v>
      </c>
      <c r="J208" s="159"/>
      <c r="K208" s="159"/>
      <c r="L208" s="159"/>
      <c r="M208" s="159"/>
      <c r="N208" s="159"/>
      <c r="O208" s="159"/>
      <c r="P208" s="159"/>
      <c r="Q208" s="159"/>
      <c r="R208" s="159"/>
      <c r="S208" s="159"/>
      <c r="T208" s="159"/>
      <c r="U208" s="159"/>
      <c r="V208" s="159"/>
      <c r="W208" s="159"/>
      <c r="X208" s="159"/>
      <c r="Y208" s="159"/>
      <c r="Z208" s="159"/>
      <c r="AA208" s="159"/>
      <c r="AB208" s="167"/>
    </row>
    <row r="209" spans="1:28" ht="15.75" customHeight="1">
      <c r="A209" s="166" t="s">
        <v>1633</v>
      </c>
      <c r="B209" s="159" t="s">
        <v>1634</v>
      </c>
      <c r="C209" s="159"/>
      <c r="D209" s="159" t="s">
        <v>1635</v>
      </c>
      <c r="E209" s="159" t="s">
        <v>1634</v>
      </c>
      <c r="F209" s="159" t="s">
        <v>1629</v>
      </c>
      <c r="G209" s="159" t="s">
        <v>1285</v>
      </c>
      <c r="H209" s="159"/>
      <c r="I209" s="159" t="s">
        <v>908</v>
      </c>
      <c r="J209" s="159"/>
      <c r="K209" s="159"/>
      <c r="L209" s="159"/>
      <c r="M209" s="159"/>
      <c r="N209" s="159"/>
      <c r="O209" s="159"/>
      <c r="P209" s="159"/>
      <c r="Q209" s="159"/>
      <c r="R209" s="159"/>
      <c r="S209" s="159"/>
      <c r="T209" s="159"/>
      <c r="U209" s="159"/>
      <c r="V209" s="159"/>
      <c r="W209" s="159"/>
      <c r="X209" s="159"/>
      <c r="Y209" s="159"/>
      <c r="Z209" s="159"/>
      <c r="AA209" s="159"/>
      <c r="AB209" s="167"/>
    </row>
    <row r="210" spans="1:28" ht="15.75" customHeight="1">
      <c r="A210" s="166" t="s">
        <v>430</v>
      </c>
      <c r="B210" s="159" t="s">
        <v>1636</v>
      </c>
      <c r="C210" s="159"/>
      <c r="D210" s="159"/>
      <c r="E210" s="159" t="s">
        <v>1636</v>
      </c>
      <c r="F210" s="159" t="s">
        <v>1637</v>
      </c>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67"/>
    </row>
    <row r="211" spans="1:28" ht="15.75" customHeight="1">
      <c r="A211" s="166" t="s">
        <v>285</v>
      </c>
      <c r="B211" s="159" t="s">
        <v>1638</v>
      </c>
      <c r="C211" s="159" t="s">
        <v>1639</v>
      </c>
      <c r="D211" s="159" t="s">
        <v>1640</v>
      </c>
      <c r="E211" s="159" t="s">
        <v>1641</v>
      </c>
      <c r="F211" s="159" t="s">
        <v>1642</v>
      </c>
      <c r="G211" s="159" t="s">
        <v>1643</v>
      </c>
      <c r="H211" s="159"/>
      <c r="I211" s="159" t="s">
        <v>908</v>
      </c>
      <c r="J211" s="159"/>
      <c r="K211" s="159"/>
      <c r="L211" s="159"/>
      <c r="M211" s="159"/>
      <c r="N211" s="159"/>
      <c r="O211" s="159"/>
      <c r="P211" s="159"/>
      <c r="Q211" s="159"/>
      <c r="R211" s="159"/>
      <c r="S211" s="159"/>
      <c r="T211" s="159"/>
      <c r="U211" s="159"/>
      <c r="V211" s="159"/>
      <c r="W211" s="159"/>
      <c r="X211" s="159"/>
      <c r="Y211" s="159"/>
      <c r="Z211" s="159"/>
      <c r="AA211" s="159"/>
      <c r="AB211" s="167"/>
    </row>
    <row r="212" spans="1:28" ht="15.75" customHeight="1">
      <c r="A212" s="166" t="s">
        <v>110</v>
      </c>
      <c r="B212" s="159" t="s">
        <v>1644</v>
      </c>
      <c r="C212" s="159" t="s">
        <v>1645</v>
      </c>
      <c r="D212" s="159" t="s">
        <v>1646</v>
      </c>
      <c r="E212" s="159" t="s">
        <v>1647</v>
      </c>
      <c r="F212" s="159"/>
      <c r="G212" s="159" t="s">
        <v>1648</v>
      </c>
      <c r="H212" s="159"/>
      <c r="I212" s="159" t="s">
        <v>908</v>
      </c>
      <c r="J212" s="159"/>
      <c r="K212" s="159"/>
      <c r="L212" s="159"/>
      <c r="M212" s="159"/>
      <c r="N212" s="159"/>
      <c r="O212" s="159"/>
      <c r="P212" s="159"/>
      <c r="Q212" s="159"/>
      <c r="R212" s="159"/>
      <c r="S212" s="159"/>
      <c r="T212" s="159"/>
      <c r="U212" s="159"/>
      <c r="V212" s="159"/>
      <c r="W212" s="159"/>
      <c r="X212" s="159"/>
      <c r="Y212" s="159"/>
      <c r="Z212" s="159"/>
      <c r="AA212" s="159"/>
      <c r="AB212" s="167"/>
    </row>
    <row r="213" spans="1:28" ht="15.75" customHeight="1">
      <c r="A213" s="166" t="s">
        <v>111</v>
      </c>
      <c r="B213" s="159" t="s">
        <v>1649</v>
      </c>
      <c r="C213" s="159" t="s">
        <v>1609</v>
      </c>
      <c r="D213" s="159" t="s">
        <v>1610</v>
      </c>
      <c r="E213" s="159" t="s">
        <v>1650</v>
      </c>
      <c r="F213" s="159"/>
      <c r="G213" s="159" t="s">
        <v>1240</v>
      </c>
      <c r="H213" s="159"/>
      <c r="I213" s="159" t="s">
        <v>908</v>
      </c>
      <c r="J213" s="159"/>
      <c r="K213" s="159"/>
      <c r="L213" s="159"/>
      <c r="M213" s="159"/>
      <c r="N213" s="159"/>
      <c r="O213" s="159"/>
      <c r="P213" s="159"/>
      <c r="Q213" s="159"/>
      <c r="R213" s="159"/>
      <c r="S213" s="159"/>
      <c r="T213" s="159"/>
      <c r="U213" s="159"/>
      <c r="V213" s="159"/>
      <c r="W213" s="159"/>
      <c r="X213" s="159"/>
      <c r="Y213" s="159"/>
      <c r="Z213" s="159"/>
      <c r="AA213" s="159"/>
      <c r="AB213" s="167"/>
    </row>
    <row r="214" spans="1:28" ht="15.75" customHeight="1">
      <c r="A214" s="166" t="s">
        <v>112</v>
      </c>
      <c r="B214" s="159" t="s">
        <v>1651</v>
      </c>
      <c r="C214" s="159" t="s">
        <v>1617</v>
      </c>
      <c r="D214" s="159" t="s">
        <v>1618</v>
      </c>
      <c r="E214" s="159" t="s">
        <v>1652</v>
      </c>
      <c r="F214" s="159"/>
      <c r="G214" s="159"/>
      <c r="H214" s="159"/>
      <c r="I214" s="159" t="s">
        <v>908</v>
      </c>
      <c r="J214" s="159"/>
      <c r="K214" s="159"/>
      <c r="L214" s="159"/>
      <c r="M214" s="159"/>
      <c r="N214" s="159"/>
      <c r="O214" s="159"/>
      <c r="P214" s="159"/>
      <c r="Q214" s="159"/>
      <c r="R214" s="159"/>
      <c r="S214" s="159"/>
      <c r="T214" s="159"/>
      <c r="U214" s="159"/>
      <c r="V214" s="159"/>
      <c r="W214" s="159"/>
      <c r="X214" s="159"/>
      <c r="Y214" s="159"/>
      <c r="Z214" s="159"/>
      <c r="AA214" s="159"/>
      <c r="AB214" s="167"/>
    </row>
    <row r="215" spans="1:28" ht="15.75" customHeight="1">
      <c r="A215" s="166" t="s">
        <v>286</v>
      </c>
      <c r="B215" s="159" t="s">
        <v>1653</v>
      </c>
      <c r="C215" s="159" t="s">
        <v>1654</v>
      </c>
      <c r="D215" s="159" t="s">
        <v>1655</v>
      </c>
      <c r="E215" s="159" t="s">
        <v>1656</v>
      </c>
      <c r="F215" s="159" t="s">
        <v>1657</v>
      </c>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67"/>
    </row>
    <row r="216" spans="1:28" ht="15.75" customHeight="1">
      <c r="A216" s="166" t="s">
        <v>431</v>
      </c>
      <c r="B216" s="159" t="s">
        <v>1658</v>
      </c>
      <c r="C216" s="159" t="s">
        <v>1587</v>
      </c>
      <c r="D216" s="159" t="s">
        <v>1588</v>
      </c>
      <c r="E216" s="159" t="s">
        <v>1659</v>
      </c>
      <c r="F216" s="159"/>
      <c r="G216" s="159"/>
      <c r="H216" s="159"/>
      <c r="I216" s="159" t="s">
        <v>908</v>
      </c>
      <c r="J216" s="159"/>
      <c r="K216" s="159"/>
      <c r="L216" s="159"/>
      <c r="M216" s="159"/>
      <c r="N216" s="159"/>
      <c r="O216" s="159"/>
      <c r="P216" s="159"/>
      <c r="Q216" s="159"/>
      <c r="R216" s="159"/>
      <c r="S216" s="159"/>
      <c r="T216" s="159"/>
      <c r="U216" s="159"/>
      <c r="V216" s="159"/>
      <c r="W216" s="159"/>
      <c r="X216" s="159"/>
      <c r="Y216" s="159"/>
      <c r="Z216" s="159"/>
      <c r="AA216" s="159"/>
      <c r="AB216" s="167"/>
    </row>
    <row r="217" spans="1:28" ht="15.75" customHeight="1">
      <c r="A217" s="166" t="s">
        <v>113</v>
      </c>
      <c r="B217" s="159" t="s">
        <v>1660</v>
      </c>
      <c r="C217" s="159" t="s">
        <v>1661</v>
      </c>
      <c r="D217" s="159" t="s">
        <v>1624</v>
      </c>
      <c r="E217" s="159" t="s">
        <v>1662</v>
      </c>
      <c r="F217" s="159"/>
      <c r="G217" s="159" t="s">
        <v>1663</v>
      </c>
      <c r="H217" s="159" t="s">
        <v>1664</v>
      </c>
      <c r="I217" s="159" t="s">
        <v>908</v>
      </c>
      <c r="J217" s="159"/>
      <c r="K217" s="159"/>
      <c r="L217" s="159"/>
      <c r="M217" s="159"/>
      <c r="N217" s="159"/>
      <c r="O217" s="159"/>
      <c r="P217" s="159"/>
      <c r="Q217" s="159"/>
      <c r="R217" s="159"/>
      <c r="S217" s="159"/>
      <c r="T217" s="159"/>
      <c r="U217" s="159"/>
      <c r="V217" s="159"/>
      <c r="W217" s="159"/>
      <c r="X217" s="159"/>
      <c r="Y217" s="159"/>
      <c r="Z217" s="159"/>
      <c r="AA217" s="159"/>
      <c r="AB217" s="167"/>
    </row>
    <row r="218" spans="1:28" ht="15.75" customHeight="1" thickBot="1">
      <c r="A218" s="168" t="s">
        <v>114</v>
      </c>
      <c r="B218" s="169" t="s">
        <v>1665</v>
      </c>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70"/>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2"/>
  <dimension ref="A1:B68"/>
  <sheetViews>
    <sheetView zoomScaleSheetLayoutView="100" zoomScalePageLayoutView="0" workbookViewId="0" topLeftCell="A1">
      <pane ySplit="3" topLeftCell="A4" activePane="bottomLeft" state="frozen"/>
      <selection pane="topLeft" activeCell="A1" sqref="A1"/>
      <selection pane="bottomLeft" activeCell="H2" sqref="H2"/>
    </sheetView>
  </sheetViews>
  <sheetFormatPr defaultColWidth="9.140625" defaultRowHeight="12.75"/>
  <cols>
    <col min="1" max="1" width="6.8515625" style="2" customWidth="1"/>
    <col min="2" max="2" width="80.8515625" style="3" customWidth="1"/>
    <col min="3" max="3" width="2.140625" style="1" customWidth="1"/>
    <col min="4" max="16384" width="9.140625" style="1" customWidth="1"/>
  </cols>
  <sheetData>
    <row r="1" spans="1:2" s="23" customFormat="1" ht="12.75">
      <c r="A1" s="21"/>
      <c r="B1" s="22"/>
    </row>
    <row r="2" spans="1:2" s="25" customFormat="1" ht="27">
      <c r="A2" s="110" t="s">
        <v>27</v>
      </c>
      <c r="B2" s="24"/>
    </row>
    <row r="3" spans="1:2" ht="12.75">
      <c r="A3" s="8"/>
      <c r="B3" s="5"/>
    </row>
    <row r="4" spans="1:2" ht="12.75">
      <c r="A4" s="9" t="s">
        <v>72</v>
      </c>
      <c r="B4" s="5"/>
    </row>
    <row r="5" spans="1:2" ht="52.5">
      <c r="A5" s="17" t="s">
        <v>73</v>
      </c>
      <c r="B5" s="10" t="s">
        <v>1</v>
      </c>
    </row>
    <row r="6" spans="1:2" ht="31.5">
      <c r="A6" s="17"/>
      <c r="B6" s="92" t="s">
        <v>0</v>
      </c>
    </row>
    <row r="7" spans="1:2" ht="12.75">
      <c r="A7" s="17"/>
      <c r="B7" s="10"/>
    </row>
    <row r="8" spans="1:2" ht="12.75">
      <c r="A8" s="9" t="s">
        <v>26</v>
      </c>
      <c r="B8" s="5"/>
    </row>
    <row r="9" spans="1:2" ht="136.5">
      <c r="A9" s="17" t="s">
        <v>73</v>
      </c>
      <c r="B9" s="10" t="s">
        <v>248</v>
      </c>
    </row>
    <row r="10" spans="1:2" ht="21">
      <c r="A10" s="17" t="s">
        <v>73</v>
      </c>
      <c r="B10" s="10" t="s">
        <v>2</v>
      </c>
    </row>
    <row r="11" spans="1:2" ht="12.75">
      <c r="A11" s="17"/>
      <c r="B11" s="10"/>
    </row>
    <row r="12" spans="1:2" ht="12.75">
      <c r="A12" s="62" t="s">
        <v>183</v>
      </c>
      <c r="B12" s="5"/>
    </row>
    <row r="13" spans="1:2" ht="73.5">
      <c r="A13" s="17" t="s">
        <v>73</v>
      </c>
      <c r="B13" s="90" t="s">
        <v>3</v>
      </c>
    </row>
    <row r="14" spans="1:2" ht="21">
      <c r="A14" s="17" t="s">
        <v>73</v>
      </c>
      <c r="B14" s="91" t="s">
        <v>188</v>
      </c>
    </row>
    <row r="15" spans="1:2" ht="31.5">
      <c r="A15" s="17" t="s">
        <v>73</v>
      </c>
      <c r="B15" s="91" t="s">
        <v>189</v>
      </c>
    </row>
    <row r="16" spans="1:2" ht="31.5">
      <c r="A16" s="17" t="s">
        <v>73</v>
      </c>
      <c r="B16" s="91" t="s">
        <v>185</v>
      </c>
    </row>
    <row r="17" spans="1:2" ht="31.5">
      <c r="A17" s="17" t="s">
        <v>73</v>
      </c>
      <c r="B17" s="91" t="s">
        <v>186</v>
      </c>
    </row>
    <row r="18" spans="1:2" ht="21">
      <c r="A18" s="17" t="s">
        <v>73</v>
      </c>
      <c r="B18" s="91" t="s">
        <v>184</v>
      </c>
    </row>
    <row r="19" spans="1:2" ht="12.75">
      <c r="A19" s="17" t="s">
        <v>73</v>
      </c>
      <c r="B19" s="91" t="s">
        <v>187</v>
      </c>
    </row>
    <row r="20" spans="1:2" ht="12.75">
      <c r="A20" s="9"/>
      <c r="B20" s="10"/>
    </row>
    <row r="21" spans="1:2" ht="12.75">
      <c r="A21" s="9" t="s">
        <v>25</v>
      </c>
      <c r="B21" s="5"/>
    </row>
    <row r="22" spans="1:2" ht="12.75">
      <c r="A22" s="7"/>
      <c r="B22" s="5"/>
    </row>
    <row r="23" spans="1:2" ht="12.75">
      <c r="A23" s="9" t="s">
        <v>119</v>
      </c>
      <c r="B23" s="5"/>
    </row>
    <row r="24" spans="1:2" ht="46.5" customHeight="1">
      <c r="A24" s="17" t="s">
        <v>73</v>
      </c>
      <c r="B24" s="5" t="s">
        <v>29</v>
      </c>
    </row>
    <row r="25" spans="1:2" ht="12.75">
      <c r="A25" s="17"/>
      <c r="B25" s="5"/>
    </row>
    <row r="26" spans="1:2" ht="12.75">
      <c r="A26" s="9" t="s">
        <v>120</v>
      </c>
      <c r="B26" s="5"/>
    </row>
    <row r="27" spans="1:2" ht="31.5">
      <c r="A27" s="17" t="s">
        <v>73</v>
      </c>
      <c r="B27" s="5" t="s">
        <v>65</v>
      </c>
    </row>
    <row r="28" spans="1:2" ht="12.75">
      <c r="A28" s="17"/>
      <c r="B28" s="5"/>
    </row>
    <row r="29" spans="1:2" ht="12.75">
      <c r="A29" s="9" t="s">
        <v>131</v>
      </c>
      <c r="B29" s="5"/>
    </row>
    <row r="30" spans="1:2" ht="43.5" customHeight="1">
      <c r="A30" s="17" t="s">
        <v>73</v>
      </c>
      <c r="B30" s="10" t="s">
        <v>68</v>
      </c>
    </row>
    <row r="31" spans="1:2" ht="12.75">
      <c r="A31" s="11" t="s">
        <v>73</v>
      </c>
      <c r="B31" s="5" t="s">
        <v>30</v>
      </c>
    </row>
    <row r="32" spans="1:2" ht="12.75">
      <c r="A32" s="11" t="s">
        <v>73</v>
      </c>
      <c r="B32" s="5" t="s">
        <v>31</v>
      </c>
    </row>
    <row r="33" spans="1:2" ht="21">
      <c r="A33" s="11" t="s">
        <v>73</v>
      </c>
      <c r="B33" s="10" t="s">
        <v>32</v>
      </c>
    </row>
    <row r="34" spans="1:2" ht="21">
      <c r="A34" s="11" t="s">
        <v>73</v>
      </c>
      <c r="B34" s="10" t="s">
        <v>33</v>
      </c>
    </row>
    <row r="35" spans="1:2" ht="21">
      <c r="A35" s="11" t="s">
        <v>73</v>
      </c>
      <c r="B35" s="10" t="s">
        <v>34</v>
      </c>
    </row>
    <row r="36" spans="1:2" ht="12.75">
      <c r="A36" s="11"/>
      <c r="B36" s="5"/>
    </row>
    <row r="37" spans="1:2" ht="31.5">
      <c r="A37" s="11" t="s">
        <v>73</v>
      </c>
      <c r="B37" s="5" t="s">
        <v>35</v>
      </c>
    </row>
    <row r="38" spans="1:2" ht="31.5">
      <c r="A38" s="11" t="s">
        <v>73</v>
      </c>
      <c r="B38" s="10" t="s">
        <v>139</v>
      </c>
    </row>
    <row r="39" spans="1:2" ht="12.75">
      <c r="A39" s="11"/>
      <c r="B39" s="5"/>
    </row>
    <row r="40" spans="1:2" ht="12.75">
      <c r="A40" s="9" t="s">
        <v>132</v>
      </c>
      <c r="B40" s="16"/>
    </row>
    <row r="41" spans="1:2" ht="42">
      <c r="A41" s="11" t="s">
        <v>73</v>
      </c>
      <c r="B41" s="10" t="s">
        <v>118</v>
      </c>
    </row>
    <row r="42" spans="1:2" ht="63">
      <c r="A42" s="11" t="s">
        <v>73</v>
      </c>
      <c r="B42" s="10" t="s">
        <v>140</v>
      </c>
    </row>
    <row r="43" spans="1:2" ht="12.75">
      <c r="A43" s="1"/>
      <c r="B43" s="5"/>
    </row>
    <row r="44" spans="1:2" ht="12.75">
      <c r="A44" s="9" t="s">
        <v>133</v>
      </c>
      <c r="B44" s="5"/>
    </row>
    <row r="45" spans="1:2" ht="21">
      <c r="A45" s="11" t="s">
        <v>73</v>
      </c>
      <c r="B45" s="5" t="s">
        <v>70</v>
      </c>
    </row>
    <row r="46" spans="1:2" ht="12.75">
      <c r="A46" s="11"/>
      <c r="B46" s="5"/>
    </row>
    <row r="47" spans="1:2" ht="12.75">
      <c r="A47" s="9" t="s">
        <v>134</v>
      </c>
      <c r="B47" s="5"/>
    </row>
    <row r="48" spans="1:2" ht="31.5">
      <c r="A48" s="11" t="s">
        <v>73</v>
      </c>
      <c r="B48" s="5" t="s">
        <v>117</v>
      </c>
    </row>
    <row r="49" spans="1:2" ht="12.75">
      <c r="A49" s="11"/>
      <c r="B49" s="5"/>
    </row>
    <row r="50" spans="1:2" ht="12.75">
      <c r="A50" s="9" t="s">
        <v>246</v>
      </c>
      <c r="B50" s="5"/>
    </row>
    <row r="51" spans="1:2" ht="52.5">
      <c r="A51" s="11" t="s">
        <v>73</v>
      </c>
      <c r="B51" s="5" t="s">
        <v>247</v>
      </c>
    </row>
    <row r="52" spans="1:2" ht="12.75">
      <c r="A52" s="11"/>
      <c r="B52" s="5"/>
    </row>
    <row r="53" spans="1:2" ht="12.75">
      <c r="A53" s="9" t="s">
        <v>195</v>
      </c>
      <c r="B53" s="5"/>
    </row>
    <row r="54" spans="1:2" ht="31.5">
      <c r="A54" s="11" t="s">
        <v>73</v>
      </c>
      <c r="B54" s="5" t="s">
        <v>196</v>
      </c>
    </row>
    <row r="55" spans="1:2" ht="12.75">
      <c r="A55" s="11"/>
      <c r="B55" s="5"/>
    </row>
    <row r="56" spans="1:2" ht="12.75">
      <c r="A56" s="7"/>
      <c r="B56" s="5"/>
    </row>
    <row r="58" ht="12.75">
      <c r="A58" s="62" t="s">
        <v>250</v>
      </c>
    </row>
    <row r="59" spans="1:2" ht="12.75">
      <c r="A59" s="11" t="s">
        <v>73</v>
      </c>
      <c r="B59" s="10" t="s">
        <v>5</v>
      </c>
    </row>
    <row r="62" spans="1:2" ht="12.75">
      <c r="A62" s="11" t="s">
        <v>73</v>
      </c>
      <c r="B62" s="10" t="s">
        <v>6</v>
      </c>
    </row>
    <row r="63" spans="1:2" ht="21">
      <c r="A63" s="11" t="s">
        <v>73</v>
      </c>
      <c r="B63" s="10" t="s">
        <v>7</v>
      </c>
    </row>
    <row r="64" spans="1:2" ht="12.75">
      <c r="A64" s="11" t="s">
        <v>73</v>
      </c>
      <c r="B64" s="10" t="s">
        <v>8</v>
      </c>
    </row>
    <row r="65" spans="1:2" ht="21">
      <c r="A65" s="11" t="s">
        <v>73</v>
      </c>
      <c r="B65" s="10" t="s">
        <v>141</v>
      </c>
    </row>
    <row r="66" spans="1:2" ht="28.5" customHeight="1">
      <c r="A66" s="11" t="s">
        <v>73</v>
      </c>
      <c r="B66" s="10" t="s">
        <v>9</v>
      </c>
    </row>
    <row r="67" spans="1:2" ht="21">
      <c r="A67" s="11" t="s">
        <v>73</v>
      </c>
      <c r="B67" s="10" t="s">
        <v>4</v>
      </c>
    </row>
    <row r="68" spans="1:2" ht="21">
      <c r="A68" s="11" t="s">
        <v>73</v>
      </c>
      <c r="B68" s="10" t="s">
        <v>10</v>
      </c>
    </row>
  </sheetData>
  <sheetProtection/>
  <printOptions/>
  <pageMargins left="0.7874015748031497" right="0.1968503937007874" top="0.1968503937007874" bottom="0.5905511811023623" header="0.5118110236220472" footer="0.5118110236220472"/>
  <pageSetup horizontalDpi="600" verticalDpi="600" orientation="portrait" paperSize="9" r:id="rId2"/>
  <headerFooter alignWithMargins="0">
    <oddFooter>&amp;CPage &amp;P of &amp;N</oddFooter>
  </headerFooter>
  <legacyDrawing r:id="rId1"/>
</worksheet>
</file>

<file path=xl/worksheets/sheet3.xml><?xml version="1.0" encoding="utf-8"?>
<worksheet xmlns="http://schemas.openxmlformats.org/spreadsheetml/2006/main" xmlns:r="http://schemas.openxmlformats.org/officeDocument/2006/relationships">
  <sheetPr codeName="Sheet1"/>
  <dimension ref="A1:E50"/>
  <sheetViews>
    <sheetView zoomScalePageLayoutView="0" workbookViewId="0" topLeftCell="A1">
      <pane ySplit="4" topLeftCell="A5" activePane="bottomLeft" state="frozen"/>
      <selection pane="topLeft" activeCell="A1" sqref="A1"/>
      <selection pane="bottomLeft" activeCell="E13" sqref="E13"/>
    </sheetView>
  </sheetViews>
  <sheetFormatPr defaultColWidth="9.140625" defaultRowHeight="12.75"/>
  <cols>
    <col min="1" max="1" width="9.57421875" style="13" customWidth="1"/>
    <col min="2" max="2" width="9.140625" style="6" customWidth="1"/>
    <col min="3" max="3" width="11.421875" style="6" customWidth="1"/>
    <col min="4" max="4" width="13.28125" style="6" customWidth="1"/>
    <col min="5" max="5" width="82.8515625" style="12" customWidth="1"/>
    <col min="6" max="16384" width="9.140625" style="6" customWidth="1"/>
  </cols>
  <sheetData>
    <row r="1" spans="1:2" s="23" customFormat="1" ht="12.75">
      <c r="A1" s="60"/>
      <c r="B1" s="22"/>
    </row>
    <row r="2" spans="1:2" s="25" customFormat="1" ht="27">
      <c r="A2" s="111" t="s">
        <v>67</v>
      </c>
      <c r="B2" s="24"/>
    </row>
    <row r="3" spans="1:5" s="1" customFormat="1" ht="12.75">
      <c r="A3" s="13"/>
      <c r="B3" s="13"/>
      <c r="C3" s="13"/>
      <c r="D3" s="13"/>
      <c r="E3" s="13"/>
    </row>
    <row r="4" spans="1:5" ht="10.5">
      <c r="A4" s="53" t="s">
        <v>37</v>
      </c>
      <c r="B4" s="49" t="s">
        <v>38</v>
      </c>
      <c r="C4" s="49" t="s">
        <v>71</v>
      </c>
      <c r="D4" s="49" t="s">
        <v>49</v>
      </c>
      <c r="E4" s="49" t="s">
        <v>39</v>
      </c>
    </row>
    <row r="5" spans="1:5" s="50" customFormat="1" ht="10.5">
      <c r="A5" s="61"/>
      <c r="B5" s="26"/>
      <c r="C5" s="48"/>
      <c r="D5" s="48"/>
      <c r="E5" s="56"/>
    </row>
    <row r="6" spans="1:5" ht="10.5">
      <c r="A6" s="61"/>
      <c r="B6" s="26"/>
      <c r="C6" s="27"/>
      <c r="D6" s="48"/>
      <c r="E6" s="55"/>
    </row>
    <row r="7" spans="1:5" s="50" customFormat="1" ht="10.5">
      <c r="A7" s="61"/>
      <c r="B7" s="26"/>
      <c r="C7" s="48"/>
      <c r="D7" s="48"/>
      <c r="E7" s="56"/>
    </row>
    <row r="8" spans="1:5" s="50" customFormat="1" ht="10.5">
      <c r="A8" s="61"/>
      <c r="B8" s="26"/>
      <c r="C8" s="48"/>
      <c r="D8" s="48"/>
      <c r="E8" s="56"/>
    </row>
    <row r="9" spans="1:5" s="50" customFormat="1" ht="10.5">
      <c r="A9" s="61"/>
      <c r="B9" s="26"/>
      <c r="C9" s="48"/>
      <c r="D9" s="48"/>
      <c r="E9" s="56"/>
    </row>
    <row r="10" spans="1:5" s="51" customFormat="1" ht="10.5">
      <c r="A10" s="61"/>
      <c r="B10" s="28"/>
      <c r="C10" s="29"/>
      <c r="D10" s="29"/>
      <c r="E10" s="5"/>
    </row>
    <row r="11" spans="1:5" ht="10.5">
      <c r="A11" s="61"/>
      <c r="B11" s="28"/>
      <c r="C11" s="29"/>
      <c r="D11" s="29"/>
      <c r="E11" s="5"/>
    </row>
    <row r="12" spans="1:5" ht="10.5">
      <c r="A12" s="61"/>
      <c r="B12" s="28"/>
      <c r="C12" s="29"/>
      <c r="D12" s="29"/>
      <c r="E12" s="5"/>
    </row>
    <row r="13" spans="1:5" ht="10.5">
      <c r="A13" s="61"/>
      <c r="B13" s="28"/>
      <c r="C13" s="29"/>
      <c r="D13" s="29"/>
      <c r="E13" s="5"/>
    </row>
    <row r="14" ht="10.5">
      <c r="A14" s="61"/>
    </row>
    <row r="15" ht="10.5">
      <c r="A15" s="61"/>
    </row>
    <row r="16" ht="10.5">
      <c r="A16" s="61"/>
    </row>
    <row r="17" ht="10.5">
      <c r="A17" s="61"/>
    </row>
    <row r="18" ht="10.5">
      <c r="A18" s="61"/>
    </row>
    <row r="19" ht="10.5">
      <c r="A19" s="61"/>
    </row>
    <row r="20" ht="10.5">
      <c r="A20" s="61"/>
    </row>
    <row r="21" ht="10.5">
      <c r="A21" s="61"/>
    </row>
    <row r="22" ht="10.5">
      <c r="A22" s="61"/>
    </row>
    <row r="23" ht="10.5">
      <c r="A23" s="61"/>
    </row>
    <row r="24" ht="10.5">
      <c r="A24" s="61"/>
    </row>
    <row r="25" ht="10.5">
      <c r="A25" s="61"/>
    </row>
    <row r="26" ht="10.5">
      <c r="A26" s="61"/>
    </row>
    <row r="27" ht="10.5">
      <c r="A27" s="61"/>
    </row>
    <row r="28" ht="10.5">
      <c r="A28" s="61"/>
    </row>
    <row r="29" ht="10.5">
      <c r="A29" s="61"/>
    </row>
    <row r="30" ht="10.5">
      <c r="A30" s="61"/>
    </row>
    <row r="31" ht="10.5">
      <c r="A31" s="61"/>
    </row>
    <row r="32" ht="10.5">
      <c r="A32" s="61"/>
    </row>
    <row r="33" ht="10.5">
      <c r="A33" s="61"/>
    </row>
    <row r="34" ht="10.5">
      <c r="A34" s="61"/>
    </row>
    <row r="35" ht="10.5">
      <c r="A35" s="61"/>
    </row>
    <row r="36" ht="10.5">
      <c r="A36" s="61"/>
    </row>
    <row r="37" ht="10.5">
      <c r="A37" s="61"/>
    </row>
    <row r="38" ht="10.5">
      <c r="A38" s="61"/>
    </row>
    <row r="39" ht="10.5">
      <c r="A39" s="61"/>
    </row>
    <row r="40" ht="10.5">
      <c r="A40" s="61"/>
    </row>
    <row r="41" ht="10.5">
      <c r="A41" s="61"/>
    </row>
    <row r="42" ht="10.5">
      <c r="A42" s="61"/>
    </row>
    <row r="43" ht="10.5">
      <c r="A43" s="61"/>
    </row>
    <row r="44" ht="10.5">
      <c r="A44" s="61"/>
    </row>
    <row r="45" ht="10.5">
      <c r="A45" s="61"/>
    </row>
    <row r="46" ht="10.5">
      <c r="A46" s="61"/>
    </row>
    <row r="47" ht="10.5">
      <c r="A47" s="61"/>
    </row>
    <row r="48" ht="10.5">
      <c r="A48" s="61"/>
    </row>
    <row r="49" ht="10.5">
      <c r="A49" s="61"/>
    </row>
    <row r="50" ht="10.5">
      <c r="A50" s="14"/>
    </row>
  </sheetData>
  <sheetProtection/>
  <printOptions/>
  <pageMargins left="0.7874015748031497" right="0.1968503937007874" top="0.1968503937007874" bottom="0.5905511811023623" header="0"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2"/>
  <dimension ref="A1:K12"/>
  <sheetViews>
    <sheetView zoomScalePageLayoutView="0" workbookViewId="0" topLeftCell="A1">
      <pane ySplit="3" topLeftCell="A4" activePane="bottomLeft" state="frozen"/>
      <selection pane="topLeft" activeCell="A1" sqref="A1"/>
      <selection pane="bottomLeft" activeCell="E19" sqref="E19"/>
    </sheetView>
  </sheetViews>
  <sheetFormatPr defaultColWidth="9.140625" defaultRowHeight="12.75"/>
  <cols>
    <col min="1" max="1" width="9.140625" style="1" customWidth="1"/>
    <col min="2" max="2" width="11.57421875" style="1" customWidth="1"/>
    <col min="3" max="16384" width="9.140625" style="1" customWidth="1"/>
  </cols>
  <sheetData>
    <row r="1" spans="1:2" s="23" customFormat="1" ht="12.75">
      <c r="A1" s="21"/>
      <c r="B1" s="22"/>
    </row>
    <row r="2" spans="1:2" s="25" customFormat="1" ht="27">
      <c r="A2" s="110" t="s">
        <v>69</v>
      </c>
      <c r="B2" s="24"/>
    </row>
    <row r="3" spans="1:11" ht="12.75">
      <c r="A3" s="13"/>
      <c r="B3" s="13"/>
      <c r="C3" s="13"/>
      <c r="D3" s="13"/>
      <c r="E3" s="13"/>
      <c r="F3" s="13"/>
      <c r="G3" s="13"/>
      <c r="H3" s="13"/>
      <c r="I3" s="13"/>
      <c r="J3" s="13"/>
      <c r="K3" s="13"/>
    </row>
    <row r="4" spans="1:11" ht="12.75">
      <c r="A4" s="41"/>
      <c r="B4" s="42" t="s">
        <v>56</v>
      </c>
      <c r="C4" s="42" t="s">
        <v>57</v>
      </c>
      <c r="D4" s="42" t="s">
        <v>58</v>
      </c>
      <c r="E4" s="18"/>
      <c r="F4" s="18"/>
      <c r="G4" s="18"/>
      <c r="H4" s="14"/>
      <c r="I4" s="14"/>
      <c r="J4" s="14"/>
      <c r="K4" s="14"/>
    </row>
    <row r="5" spans="1:11" ht="12.75">
      <c r="A5" s="43" t="s">
        <v>59</v>
      </c>
      <c r="B5" s="128">
        <v>20141</v>
      </c>
      <c r="C5" s="128"/>
      <c r="D5" s="128">
        <f>B5-C5</f>
        <v>20141</v>
      </c>
      <c r="E5" s="19"/>
      <c r="F5" s="19"/>
      <c r="G5" s="19"/>
      <c r="H5" s="13"/>
      <c r="I5" s="13"/>
      <c r="J5" s="13"/>
      <c r="K5" s="13"/>
    </row>
    <row r="6" spans="1:11" ht="12.75">
      <c r="A6" s="43" t="s">
        <v>60</v>
      </c>
      <c r="B6" s="128">
        <v>67548</v>
      </c>
      <c r="C6" s="128"/>
      <c r="D6" s="128">
        <f>B6-C6</f>
        <v>67548</v>
      </c>
      <c r="E6" s="20"/>
      <c r="F6" s="20"/>
      <c r="G6" s="20"/>
      <c r="H6" s="15"/>
      <c r="I6" s="15"/>
      <c r="J6" s="13"/>
      <c r="K6" s="13"/>
    </row>
    <row r="7" spans="1:11" ht="12.75">
      <c r="A7" s="45"/>
      <c r="B7" s="44"/>
      <c r="C7" s="44"/>
      <c r="D7" s="44"/>
      <c r="E7" s="20"/>
      <c r="F7" s="20"/>
      <c r="G7" s="20"/>
      <c r="H7" s="15"/>
      <c r="I7" s="15"/>
      <c r="J7" s="13"/>
      <c r="K7" s="13"/>
    </row>
    <row r="8" spans="1:11" ht="12.75">
      <c r="A8" s="43" t="s">
        <v>61</v>
      </c>
      <c r="B8" s="44"/>
      <c r="C8" s="44"/>
      <c r="D8" s="44"/>
      <c r="E8" s="19"/>
      <c r="F8" s="19"/>
      <c r="G8" s="19"/>
      <c r="H8" s="13"/>
      <c r="I8" s="13"/>
      <c r="J8" s="13"/>
      <c r="K8" s="13"/>
    </row>
    <row r="9" spans="1:11" ht="12.75">
      <c r="A9" s="43"/>
      <c r="B9" s="44"/>
      <c r="C9" s="44"/>
      <c r="D9" s="44"/>
      <c r="E9" s="19"/>
      <c r="F9" s="19"/>
      <c r="G9" s="19"/>
      <c r="H9" s="13"/>
      <c r="I9" s="13"/>
      <c r="J9" s="13"/>
      <c r="K9" s="13"/>
    </row>
    <row r="10" spans="1:11" ht="12.75">
      <c r="A10" s="46" t="s">
        <v>62</v>
      </c>
      <c r="B10" s="46" t="s">
        <v>63</v>
      </c>
      <c r="C10" s="47" t="s">
        <v>64</v>
      </c>
      <c r="D10" s="47"/>
      <c r="E10" s="19"/>
      <c r="F10" s="19"/>
      <c r="G10" s="19"/>
      <c r="H10" s="13"/>
      <c r="I10" s="13"/>
      <c r="J10" s="13"/>
      <c r="K10" s="13"/>
    </row>
    <row r="11" spans="1:3" ht="12.75">
      <c r="A11" s="128"/>
      <c r="B11" s="128"/>
      <c r="C11" s="44" t="s">
        <v>295</v>
      </c>
    </row>
    <row r="12" spans="1:3" ht="12.75">
      <c r="A12" s="128"/>
      <c r="B12" s="128"/>
      <c r="C12" s="44"/>
    </row>
  </sheetData>
  <sheetProtection/>
  <printOptions/>
  <pageMargins left="0.7874015748031497" right="0.1968503937007874" top="0.1968503937007874"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Hoja9"/>
  <dimension ref="A1:N44"/>
  <sheetViews>
    <sheetView zoomScale="80" zoomScaleNormal="80" zoomScaleSheetLayoutView="95" zoomScalePageLayoutView="0" workbookViewId="0" topLeftCell="A1">
      <pane xSplit="3" ySplit="3" topLeftCell="D4" activePane="bottomRight" state="frozen"/>
      <selection pane="topLeft" activeCell="G43" sqref="G43"/>
      <selection pane="topRight" activeCell="G43" sqref="G43"/>
      <selection pane="bottomLeft" activeCell="G43" sqref="G43"/>
      <selection pane="bottomRight" activeCell="A3" sqref="A3"/>
    </sheetView>
  </sheetViews>
  <sheetFormatPr defaultColWidth="9.140625" defaultRowHeight="12.75"/>
  <cols>
    <col min="1" max="1" width="1.7109375" style="74" customWidth="1"/>
    <col min="2" max="2" width="13.8515625" style="75" customWidth="1"/>
    <col min="3" max="3" width="28.8515625" style="83" customWidth="1"/>
    <col min="4" max="4" width="54.00390625" style="85" customWidth="1"/>
    <col min="5" max="5" width="44.7109375" style="86" customWidth="1"/>
    <col min="6" max="6" width="13.28125" style="84" customWidth="1"/>
    <col min="7" max="7" width="11.421875" style="84" customWidth="1"/>
    <col min="8" max="8" width="8.8515625" style="87" customWidth="1"/>
    <col min="9" max="9" width="13.421875" style="88" customWidth="1"/>
    <col min="10" max="10" width="15.140625" style="88" customWidth="1"/>
    <col min="11" max="11" width="15.57421875" style="88" customWidth="1"/>
    <col min="12" max="13" width="15.00390625" style="88" bestFit="1" customWidth="1"/>
    <col min="14" max="14" width="17.7109375" style="88" bestFit="1" customWidth="1"/>
    <col min="15" max="16384" width="9.140625" style="82" customWidth="1"/>
  </cols>
  <sheetData>
    <row r="1" spans="1:14" s="31" customFormat="1" ht="27">
      <c r="A1" s="70"/>
      <c r="B1" s="68" t="s">
        <v>45</v>
      </c>
      <c r="C1" s="30"/>
      <c r="E1" s="30"/>
      <c r="F1" s="32"/>
      <c r="G1" s="32"/>
      <c r="H1" s="71"/>
      <c r="I1" s="30"/>
      <c r="J1" s="33"/>
      <c r="K1" s="33"/>
      <c r="L1" s="33"/>
      <c r="M1" s="33"/>
      <c r="N1" s="33"/>
    </row>
    <row r="2" spans="1:14" s="31" customFormat="1" ht="21.75" customHeight="1">
      <c r="A2" s="72"/>
      <c r="B2" s="34"/>
      <c r="C2" s="35"/>
      <c r="D2" s="36"/>
      <c r="E2" s="37" t="s">
        <v>40</v>
      </c>
      <c r="G2" s="38"/>
      <c r="H2" s="67"/>
      <c r="I2" s="73" t="s">
        <v>55</v>
      </c>
      <c r="J2" s="39"/>
      <c r="K2" s="39"/>
      <c r="L2" s="40"/>
      <c r="M2" s="40"/>
      <c r="N2" s="40"/>
    </row>
    <row r="3" spans="2:14" s="63" customFormat="1" ht="24.75" customHeight="1">
      <c r="B3" s="63" t="s">
        <v>78</v>
      </c>
      <c r="C3" s="64" t="s">
        <v>36</v>
      </c>
      <c r="D3" s="63" t="s">
        <v>82</v>
      </c>
      <c r="E3" s="63" t="s">
        <v>83</v>
      </c>
      <c r="F3" s="65" t="s">
        <v>52</v>
      </c>
      <c r="G3" s="65" t="s">
        <v>53</v>
      </c>
      <c r="H3" s="65" t="s">
        <v>54</v>
      </c>
      <c r="I3" s="89" t="s">
        <v>166</v>
      </c>
      <c r="J3" s="66" t="s">
        <v>79</v>
      </c>
      <c r="K3" s="66" t="s">
        <v>48</v>
      </c>
      <c r="L3" s="66" t="s">
        <v>24</v>
      </c>
      <c r="M3" s="66" t="s">
        <v>47</v>
      </c>
      <c r="N3" s="66" t="s">
        <v>41</v>
      </c>
    </row>
    <row r="4" spans="1:14" s="79" customFormat="1" ht="30" customHeight="1">
      <c r="A4" s="74"/>
      <c r="B4" s="75" t="s">
        <v>96</v>
      </c>
      <c r="C4" s="69" t="s">
        <v>122</v>
      </c>
      <c r="D4" s="103" t="s">
        <v>437</v>
      </c>
      <c r="E4" s="103" t="s">
        <v>211</v>
      </c>
      <c r="F4" s="103">
        <v>0</v>
      </c>
      <c r="G4" s="103" t="s">
        <v>206</v>
      </c>
      <c r="H4" s="144"/>
      <c r="I4" s="145">
        <f>VLOOKUP($B4,sumstats!$A:$XFD,2,FALSE)</f>
        <v>67332</v>
      </c>
      <c r="J4" s="145">
        <f>VLOOKUP($B4,sumstats!$A:$XFD,3,FALSE)</f>
        <v>47072717.7</v>
      </c>
      <c r="K4" s="145">
        <f>VLOOKUP($B4,sumstats!$A:$XFD,4,FALSE)</f>
        <v>10560.37</v>
      </c>
      <c r="L4" s="145">
        <f>VLOOKUP($B4,sumstats!$A:$XFD,5,FALSE)</f>
        <v>6321.892</v>
      </c>
      <c r="M4" s="145">
        <f>VLOOKUP($B4,sumstats!$A:$XFD,6,FALSE)</f>
        <v>1</v>
      </c>
      <c r="N4" s="145">
        <f>VLOOKUP($B4,sumstats!$A:$XFD,7,FALSE)</f>
        <v>20141</v>
      </c>
    </row>
    <row r="5" spans="1:14" s="79" customFormat="1" ht="28.5" customHeight="1">
      <c r="A5" s="74"/>
      <c r="B5" s="75" t="s">
        <v>99</v>
      </c>
      <c r="C5" s="69" t="s">
        <v>125</v>
      </c>
      <c r="D5" s="103" t="s">
        <v>438</v>
      </c>
      <c r="E5" s="103" t="s">
        <v>214</v>
      </c>
      <c r="F5" s="103">
        <v>0</v>
      </c>
      <c r="G5" s="103" t="s">
        <v>206</v>
      </c>
      <c r="H5" s="144"/>
      <c r="I5" s="145">
        <f>VLOOKUP($B5,sumstats!$A:$XFD,2,FALSE)</f>
        <v>67332</v>
      </c>
      <c r="J5" s="145">
        <f>VLOOKUP($B5,sumstats!$A:$XFD,3,FALSE)</f>
        <v>47072717.7</v>
      </c>
      <c r="K5" s="145">
        <f>VLOOKUP($B5,sumstats!$A:$XFD,4,FALSE)</f>
        <v>10600000</v>
      </c>
      <c r="L5" s="145">
        <f>VLOOKUP($B5,sumstats!$A:$XFD,5,FALSE)</f>
        <v>6321892</v>
      </c>
      <c r="M5" s="145">
        <f>VLOOKUP($B5,sumstats!$A:$XFD,6,FALSE)</f>
        <v>1001</v>
      </c>
      <c r="N5" s="145">
        <f>VLOOKUP($B5,sumstats!$A:$XFD,7,FALSE)</f>
        <v>20100000</v>
      </c>
    </row>
    <row r="6" spans="1:14" s="79" customFormat="1" ht="13.5">
      <c r="A6" s="74" t="s">
        <v>80</v>
      </c>
      <c r="B6" s="75" t="s">
        <v>95</v>
      </c>
      <c r="C6" s="69" t="s">
        <v>121</v>
      </c>
      <c r="D6" s="103" t="s">
        <v>439</v>
      </c>
      <c r="E6" s="103" t="s">
        <v>210</v>
      </c>
      <c r="F6" s="103">
        <v>0</v>
      </c>
      <c r="G6" s="103" t="s">
        <v>206</v>
      </c>
      <c r="H6" s="144"/>
      <c r="I6" s="145">
        <f>VLOOKUP($B6,sumstats!$A:$XFD,2,FALSE)</f>
        <v>19689</v>
      </c>
      <c r="J6" s="145">
        <f>VLOOKUP($B6,sumstats!$A:$XFD,3,FALSE)</f>
        <v>14397983.4</v>
      </c>
      <c r="K6" s="145">
        <f>VLOOKUP($B6,sumstats!$A:$XFD,4,FALSE)</f>
        <v>10700000</v>
      </c>
      <c r="L6" s="145">
        <f>VLOOKUP($B6,sumstats!$A:$XFD,5,FALSE)</f>
        <v>6225395</v>
      </c>
      <c r="M6" s="145">
        <f>VLOOKUP($B6,sumstats!$A:$XFD,6,FALSE)</f>
        <v>1001</v>
      </c>
      <c r="N6" s="145">
        <f>VLOOKUP($B6,sumstats!$A:$XFD,7,FALSE)</f>
        <v>20100000</v>
      </c>
    </row>
    <row r="7" spans="1:14" s="79" customFormat="1" ht="13.5">
      <c r="A7" s="74" t="s">
        <v>80</v>
      </c>
      <c r="B7" s="75" t="s">
        <v>97</v>
      </c>
      <c r="C7" s="69" t="s">
        <v>123</v>
      </c>
      <c r="D7" s="103" t="s">
        <v>440</v>
      </c>
      <c r="E7" s="103" t="s">
        <v>212</v>
      </c>
      <c r="F7" s="103">
        <v>0</v>
      </c>
      <c r="G7" s="103" t="s">
        <v>206</v>
      </c>
      <c r="H7" s="144"/>
      <c r="I7" s="145">
        <f>VLOOKUP($B7,sumstats!$A:$XFD,2,FALSE)</f>
        <v>28459</v>
      </c>
      <c r="J7" s="145">
        <f>VLOOKUP($B7,sumstats!$A:$XFD,3,FALSE)</f>
        <v>20333152.3</v>
      </c>
      <c r="K7" s="145">
        <f>VLOOKUP($B7,sumstats!$A:$XFD,4,FALSE)</f>
        <v>10500000</v>
      </c>
      <c r="L7" s="145">
        <f>VLOOKUP($B7,sumstats!$A:$XFD,5,FALSE)</f>
        <v>6291915</v>
      </c>
      <c r="M7" s="145">
        <f>VLOOKUP($B7,sumstats!$A:$XFD,6,FALSE)</f>
        <v>1002</v>
      </c>
      <c r="N7" s="145">
        <f>VLOOKUP($B7,sumstats!$A:$XFD,7,FALSE)</f>
        <v>20100000</v>
      </c>
    </row>
    <row r="8" spans="1:14" s="79" customFormat="1" ht="13.5">
      <c r="A8" s="74" t="s">
        <v>80</v>
      </c>
      <c r="B8" s="75" t="s">
        <v>98</v>
      </c>
      <c r="C8" s="69" t="s">
        <v>124</v>
      </c>
      <c r="D8" s="103" t="s">
        <v>441</v>
      </c>
      <c r="E8" s="103" t="s">
        <v>215</v>
      </c>
      <c r="F8" s="103">
        <v>0</v>
      </c>
      <c r="G8" s="103" t="s">
        <v>206</v>
      </c>
      <c r="H8" s="144"/>
      <c r="I8" s="145">
        <f>VLOOKUP($B8,sumstats!$A:$XFD,2,FALSE)</f>
        <v>25662</v>
      </c>
      <c r="J8" s="145">
        <f>VLOOKUP($B8,sumstats!$A:$XFD,3,FALSE)</f>
        <v>17733234.7</v>
      </c>
      <c r="K8" s="145">
        <f>VLOOKUP($B8,sumstats!$A:$XFD,4,FALSE)</f>
        <v>10700000</v>
      </c>
      <c r="L8" s="145">
        <f>VLOOKUP($B8,sumstats!$A:$XFD,5,FALSE)</f>
        <v>6324469</v>
      </c>
      <c r="M8" s="145">
        <f>VLOOKUP($B8,sumstats!$A:$XFD,6,FALSE)</f>
        <v>1001</v>
      </c>
      <c r="N8" s="145">
        <f>VLOOKUP($B8,sumstats!$A:$XFD,7,FALSE)</f>
        <v>20100000</v>
      </c>
    </row>
    <row r="9" spans="1:14" s="79" customFormat="1" ht="13.5">
      <c r="A9" s="74" t="s">
        <v>80</v>
      </c>
      <c r="B9" s="75" t="s">
        <v>136</v>
      </c>
      <c r="C9" s="69" t="s">
        <v>138</v>
      </c>
      <c r="D9" s="103" t="s">
        <v>442</v>
      </c>
      <c r="E9" s="103" t="s">
        <v>213</v>
      </c>
      <c r="F9" s="103">
        <v>0</v>
      </c>
      <c r="G9" s="103" t="s">
        <v>206</v>
      </c>
      <c r="H9" s="144"/>
      <c r="I9" s="145">
        <f>VLOOKUP($B9,sumstats!$A:$XFD,2,FALSE)</f>
        <v>67332</v>
      </c>
      <c r="J9" s="145">
        <f>VLOOKUP($B9,sumstats!$A:$XFD,3,FALSE)</f>
        <v>47072717.7</v>
      </c>
      <c r="K9" s="145">
        <f>VLOOKUP($B9,sumstats!$A:$XFD,4,FALSE)</f>
        <v>30000000</v>
      </c>
      <c r="L9" s="145">
        <f>VLOOKUP($B9,sumstats!$A:$XFD,5,FALSE)</f>
        <v>108584</v>
      </c>
      <c r="M9" s="145">
        <f>VLOOKUP($B9,sumstats!$A:$XFD,6,FALSE)</f>
        <v>29700000</v>
      </c>
      <c r="N9" s="145">
        <f>VLOOKUP($B9,sumstats!$A:$XFD,7,FALSE)</f>
        <v>30200000</v>
      </c>
    </row>
    <row r="10" spans="1:14" s="79" customFormat="1" ht="29.25" customHeight="1">
      <c r="A10" s="74" t="s">
        <v>80</v>
      </c>
      <c r="B10" s="75" t="s">
        <v>135</v>
      </c>
      <c r="C10" s="69" t="s">
        <v>137</v>
      </c>
      <c r="D10" s="103" t="s">
        <v>443</v>
      </c>
      <c r="E10" s="103" t="s">
        <v>214</v>
      </c>
      <c r="F10" s="103">
        <v>0</v>
      </c>
      <c r="G10" s="103" t="s">
        <v>206</v>
      </c>
      <c r="H10" s="144"/>
      <c r="I10" s="145">
        <f>VLOOKUP($B10,sumstats!$A:$XFD,2,FALSE)</f>
        <v>67332</v>
      </c>
      <c r="J10" s="145">
        <f>VLOOKUP($B10,sumstats!$A:$XFD,3,FALSE)</f>
        <v>47072717.7</v>
      </c>
      <c r="K10" s="145">
        <f>VLOOKUP($B10,sumstats!$A:$XFD,4,FALSE)</f>
        <v>313000000</v>
      </c>
      <c r="L10" s="145">
        <f>VLOOKUP($B10,sumstats!$A:$XFD,5,FALSE)</f>
        <v>187000000</v>
      </c>
      <c r="M10" s="145">
        <f>VLOOKUP($B10,sumstats!$A:$XFD,6,FALSE)</f>
        <v>297000000</v>
      </c>
      <c r="N10" s="145">
        <f>VLOOKUP($B10,sumstats!$A:$XFD,7,FALSE)</f>
        <v>3010000000</v>
      </c>
    </row>
    <row r="11" spans="1:14" s="79" customFormat="1" ht="29.25" customHeight="1">
      <c r="A11" s="74" t="s">
        <v>80</v>
      </c>
      <c r="B11" s="75" t="s">
        <v>433</v>
      </c>
      <c r="C11" s="69" t="s">
        <v>1668</v>
      </c>
      <c r="D11" s="103" t="s">
        <v>1666</v>
      </c>
      <c r="E11" s="103" t="s">
        <v>1667</v>
      </c>
      <c r="F11" s="103">
        <v>0</v>
      </c>
      <c r="G11" s="103" t="s">
        <v>206</v>
      </c>
      <c r="H11" s="144"/>
      <c r="I11" s="145">
        <f>VLOOKUP($B11,sumstats!$A:$XFD,2,FALSE)</f>
        <v>67332</v>
      </c>
      <c r="J11" s="145">
        <f>VLOOKUP($B11,sumstats!$A:$XFD,3,FALSE)</f>
        <v>47072717.7</v>
      </c>
      <c r="K11" s="145">
        <f>VLOOKUP($B11,sumstats!$A:$XFD,4,FALSE)</f>
        <v>2.671472</v>
      </c>
      <c r="L11" s="145">
        <f>VLOOKUP($B11,sumstats!$A:$XFD,5,FALSE)</f>
        <v>1.695579</v>
      </c>
      <c r="M11" s="145">
        <f>VLOOKUP($B11,sumstats!$A:$XFD,6,FALSE)</f>
        <v>1</v>
      </c>
      <c r="N11" s="145">
        <f>VLOOKUP($B11,sumstats!$A:$XFD,7,FALSE)</f>
        <v>16</v>
      </c>
    </row>
    <row r="12" spans="1:14" s="79" customFormat="1" ht="29.25" customHeight="1">
      <c r="A12" s="74" t="s">
        <v>80</v>
      </c>
      <c r="B12" s="75" t="s">
        <v>434</v>
      </c>
      <c r="C12" s="69" t="s">
        <v>1669</v>
      </c>
      <c r="D12" s="103"/>
      <c r="E12" s="103"/>
      <c r="F12" s="103"/>
      <c r="G12" s="103"/>
      <c r="H12" s="144"/>
      <c r="I12" s="145">
        <f>VLOOKUP($B12,sumstats!$A:$XFD,2,FALSE)</f>
        <v>20141</v>
      </c>
      <c r="J12" s="145">
        <f>VLOOKUP($B12,sumstats!$A:$XFD,3,FALSE)</f>
        <v>13763147.9</v>
      </c>
      <c r="K12" s="145">
        <f>VLOOKUP($B12,sumstats!$A:$XFD,4,FALSE)</f>
        <v>1</v>
      </c>
      <c r="L12" s="145">
        <f>VLOOKUP($B12,sumstats!$A:$XFD,5,FALSE)</f>
        <v>0</v>
      </c>
      <c r="M12" s="145">
        <f>VLOOKUP($B12,sumstats!$A:$XFD,6,FALSE)</f>
        <v>1</v>
      </c>
      <c r="N12" s="145">
        <f>VLOOKUP($B12,sumstats!$A:$XFD,7,FALSE)</f>
        <v>1</v>
      </c>
    </row>
    <row r="13" spans="1:14" s="79" customFormat="1" ht="29.25" customHeight="1">
      <c r="A13" s="74" t="s">
        <v>80</v>
      </c>
      <c r="B13" s="75" t="s">
        <v>435</v>
      </c>
      <c r="C13" s="69" t="s">
        <v>1670</v>
      </c>
      <c r="D13" s="103"/>
      <c r="E13" s="103"/>
      <c r="F13" s="103"/>
      <c r="G13" s="103"/>
      <c r="H13" s="144"/>
      <c r="I13" s="145">
        <f>VLOOKUP($B13,sumstats!$A:$XFD,2,FALSE)</f>
        <v>67332</v>
      </c>
      <c r="J13" s="145">
        <f>VLOOKUP($B13,sumstats!$A:$XFD,3,FALSE)</f>
        <v>47072717.7</v>
      </c>
      <c r="K13" s="145">
        <f>VLOOKUP($B13,sumstats!$A:$XFD,4,FALSE)</f>
        <v>1</v>
      </c>
      <c r="L13" s="145">
        <f>VLOOKUP($B13,sumstats!$A:$XFD,5,FALSE)</f>
        <v>0</v>
      </c>
      <c r="M13" s="145">
        <f>VLOOKUP($B13,sumstats!$A:$XFD,6,FALSE)</f>
        <v>1</v>
      </c>
      <c r="N13" s="145">
        <f>VLOOKUP($B13,sumstats!$A:$XFD,7,FALSE)</f>
        <v>1</v>
      </c>
    </row>
    <row r="14" spans="1:14" s="79" customFormat="1" ht="32.25" customHeight="1">
      <c r="A14" s="74" t="s">
        <v>80</v>
      </c>
      <c r="B14" s="75" t="s">
        <v>309</v>
      </c>
      <c r="C14" s="69" t="s">
        <v>312</v>
      </c>
      <c r="D14" s="103" t="s">
        <v>444</v>
      </c>
      <c r="E14" s="103" t="s">
        <v>313</v>
      </c>
      <c r="F14" s="103">
        <v>0</v>
      </c>
      <c r="G14" s="103" t="s">
        <v>206</v>
      </c>
      <c r="H14" s="144"/>
      <c r="I14" s="145">
        <f>VLOOKUP($B14,sumstats!$A:$XFD,2,FALSE)</f>
        <v>20141</v>
      </c>
      <c r="J14" s="145">
        <f>VLOOKUP($B14,sumstats!$A:$XFD,3,FALSE)</f>
        <v>13763147.9</v>
      </c>
      <c r="K14" s="145">
        <f>VLOOKUP($B14,sumstats!$A:$XFD,4,FALSE)</f>
        <v>1</v>
      </c>
      <c r="L14" s="145">
        <f>VLOOKUP($B14,sumstats!$A:$XFD,5,FALSE)</f>
        <v>0</v>
      </c>
      <c r="M14" s="145">
        <f>VLOOKUP($B14,sumstats!$A:$XFD,6,FALSE)</f>
        <v>1</v>
      </c>
      <c r="N14" s="145">
        <f>VLOOKUP($B14,sumstats!$A:$XFD,7,FALSE)</f>
        <v>1</v>
      </c>
    </row>
    <row r="15" spans="1:14" s="79" customFormat="1" ht="13.5">
      <c r="A15" s="74" t="s">
        <v>80</v>
      </c>
      <c r="B15" s="75" t="s">
        <v>84</v>
      </c>
      <c r="C15" s="69" t="s">
        <v>126</v>
      </c>
      <c r="D15" s="103" t="s">
        <v>445</v>
      </c>
      <c r="E15" s="103" t="s">
        <v>216</v>
      </c>
      <c r="F15" s="103">
        <v>0</v>
      </c>
      <c r="G15" s="103" t="s">
        <v>206</v>
      </c>
      <c r="H15" s="144"/>
      <c r="I15" s="145">
        <f>VLOOKUP($B15,sumstats!$A:$XFD,2,FALSE)</f>
        <v>67332</v>
      </c>
      <c r="J15" s="145">
        <f>VLOOKUP($B15,sumstats!$A:$XFD,3,FALSE)</f>
        <v>47072717.7</v>
      </c>
      <c r="K15" s="145">
        <f>VLOOKUP($B15,sumstats!$A:$XFD,4,FALSE)</f>
        <v>30.99311</v>
      </c>
      <c r="L15" s="145">
        <f>VLOOKUP($B15,sumstats!$A:$XFD,5,FALSE)</f>
        <v>21.0199</v>
      </c>
      <c r="M15" s="145">
        <f>VLOOKUP($B15,sumstats!$A:$XFD,6,FALSE)</f>
        <v>0</v>
      </c>
      <c r="N15" s="145">
        <f>VLOOKUP($B15,sumstats!$A:$XFD,7,FALSE)</f>
        <v>107</v>
      </c>
    </row>
    <row r="16" spans="1:14" s="79" customFormat="1" ht="41.25" customHeight="1">
      <c r="A16" s="74" t="s">
        <v>80</v>
      </c>
      <c r="B16" s="75" t="s">
        <v>91</v>
      </c>
      <c r="C16" s="69" t="s">
        <v>127</v>
      </c>
      <c r="D16" s="103" t="s">
        <v>446</v>
      </c>
      <c r="E16" s="103" t="s">
        <v>221</v>
      </c>
      <c r="F16" s="103">
        <v>0</v>
      </c>
      <c r="G16" s="103" t="s">
        <v>206</v>
      </c>
      <c r="H16" s="144"/>
      <c r="I16" s="145">
        <f>VLOOKUP($B16,sumstats!$A:$XFD,2,FALSE)</f>
        <v>32807</v>
      </c>
      <c r="J16" s="145">
        <f>VLOOKUP($B16,sumstats!$A:$XFD,3,FALSE)</f>
        <v>23241012.8</v>
      </c>
      <c r="K16" s="145">
        <f>VLOOKUP($B16,sumstats!$A:$XFD,4,FALSE)</f>
        <v>1</v>
      </c>
      <c r="L16" s="145">
        <f>VLOOKUP($B16,sumstats!$A:$XFD,5,FALSE)</f>
        <v>0</v>
      </c>
      <c r="M16" s="145">
        <f>VLOOKUP($B16,sumstats!$A:$XFD,6,FALSE)</f>
        <v>1</v>
      </c>
      <c r="N16" s="145">
        <f>VLOOKUP($B16,sumstats!$A:$XFD,7,FALSE)</f>
        <v>1</v>
      </c>
    </row>
    <row r="17" spans="1:14" s="79" customFormat="1" ht="74.25" customHeight="1">
      <c r="A17" s="74" t="s">
        <v>80</v>
      </c>
      <c r="B17" s="75" t="s">
        <v>92</v>
      </c>
      <c r="C17" s="69" t="s">
        <v>447</v>
      </c>
      <c r="D17" s="103" t="s">
        <v>448</v>
      </c>
      <c r="E17" s="103" t="s">
        <v>223</v>
      </c>
      <c r="F17" s="103">
        <v>0</v>
      </c>
      <c r="G17" s="103" t="s">
        <v>206</v>
      </c>
      <c r="H17" s="144"/>
      <c r="I17" s="145">
        <f>VLOOKUP($B17,sumstats!$A:$XFD,2,FALSE)</f>
        <v>67332</v>
      </c>
      <c r="J17" s="145">
        <f>VLOOKUP($B17,sumstats!$A:$XFD,3,FALSE)</f>
        <v>47072717.7</v>
      </c>
      <c r="K17" s="145">
        <f>VLOOKUP($B17,sumstats!$A:$XFD,4,FALSE)</f>
        <v>1.469689</v>
      </c>
      <c r="L17" s="145">
        <f>VLOOKUP($B17,sumstats!$A:$XFD,5,FALSE)</f>
        <v>0.910034</v>
      </c>
      <c r="M17" s="145">
        <f>VLOOKUP($B17,sumstats!$A:$XFD,6,FALSE)</f>
        <v>1</v>
      </c>
      <c r="N17" s="145">
        <f>VLOOKUP($B17,sumstats!$A:$XFD,7,FALSE)</f>
        <v>5</v>
      </c>
    </row>
    <row r="18" spans="1:14" s="79" customFormat="1" ht="89.25" customHeight="1">
      <c r="A18" s="74" t="s">
        <v>80</v>
      </c>
      <c r="B18" s="75" t="s">
        <v>86</v>
      </c>
      <c r="C18" s="69" t="s">
        <v>300</v>
      </c>
      <c r="D18" s="103" t="s">
        <v>297</v>
      </c>
      <c r="E18" s="103" t="s">
        <v>217</v>
      </c>
      <c r="F18" s="103">
        <v>0</v>
      </c>
      <c r="G18" s="103" t="s">
        <v>206</v>
      </c>
      <c r="H18" s="144"/>
      <c r="I18" s="145">
        <f>VLOOKUP($B18,sumstats!$A:$XFD,2,FALSE)</f>
        <v>67332</v>
      </c>
      <c r="J18" s="145">
        <f>VLOOKUP($B18,sumstats!$A:$XFD,3,FALSE)</f>
        <v>47072717.7</v>
      </c>
      <c r="K18" s="145">
        <f>VLOOKUP($B18,sumstats!$A:$XFD,4,FALSE)</f>
        <v>1</v>
      </c>
      <c r="L18" s="145">
        <f>VLOOKUP($B18,sumstats!$A:$XFD,5,FALSE)</f>
        <v>0</v>
      </c>
      <c r="M18" s="145">
        <f>VLOOKUP($B18,sumstats!$A:$XFD,6,FALSE)</f>
        <v>1</v>
      </c>
      <c r="N18" s="145">
        <f>VLOOKUP($B18,sumstats!$A:$XFD,7,FALSE)</f>
        <v>1</v>
      </c>
    </row>
    <row r="19" spans="1:14" s="79" customFormat="1" ht="84" customHeight="1">
      <c r="A19" s="74" t="s">
        <v>80</v>
      </c>
      <c r="B19" s="75" t="s">
        <v>87</v>
      </c>
      <c r="C19" s="69" t="s">
        <v>449</v>
      </c>
      <c r="D19" s="103" t="s">
        <v>450</v>
      </c>
      <c r="E19" s="103" t="s">
        <v>218</v>
      </c>
      <c r="F19" s="103">
        <v>0</v>
      </c>
      <c r="G19" s="103" t="s">
        <v>206</v>
      </c>
      <c r="H19" s="144"/>
      <c r="I19" s="145">
        <f>VLOOKUP($B19,sumstats!$A:$XFD,2,FALSE)</f>
        <v>3772</v>
      </c>
      <c r="J19" s="145">
        <f>VLOOKUP($B19,sumstats!$A:$XFD,3,FALSE)</f>
        <v>2359280.11</v>
      </c>
      <c r="K19" s="145">
        <f>VLOOKUP($B19,sumstats!$A:$XFD,4,FALSE)</f>
        <v>1</v>
      </c>
      <c r="L19" s="145">
        <f>VLOOKUP($B19,sumstats!$A:$XFD,5,FALSE)</f>
        <v>0</v>
      </c>
      <c r="M19" s="145">
        <f>VLOOKUP($B19,sumstats!$A:$XFD,6,FALSE)</f>
        <v>1</v>
      </c>
      <c r="N19" s="145">
        <f>VLOOKUP($B19,sumstats!$A:$XFD,7,FALSE)</f>
        <v>1</v>
      </c>
    </row>
    <row r="20" spans="1:14" s="79" customFormat="1" ht="46.5" customHeight="1">
      <c r="A20" s="74" t="s">
        <v>80</v>
      </c>
      <c r="B20" s="75" t="s">
        <v>88</v>
      </c>
      <c r="C20" s="69" t="s">
        <v>451</v>
      </c>
      <c r="D20" s="103" t="s">
        <v>452</v>
      </c>
      <c r="E20" s="103" t="s">
        <v>453</v>
      </c>
      <c r="F20" s="103">
        <v>0</v>
      </c>
      <c r="G20" s="103" t="s">
        <v>206</v>
      </c>
      <c r="H20" s="144"/>
      <c r="I20" s="145">
        <f>VLOOKUP($B20,sumstats!$A:$XFD,2,FALSE)</f>
        <v>67332</v>
      </c>
      <c r="J20" s="145">
        <f>VLOOKUP($B20,sumstats!$A:$XFD,3,FALSE)</f>
        <v>47072717.7</v>
      </c>
      <c r="K20" s="145">
        <f>VLOOKUP($B20,sumstats!$A:$XFD,4,FALSE)</f>
        <v>32014</v>
      </c>
      <c r="L20" s="145">
        <f>VLOOKUP($B20,sumstats!$A:$XFD,5,FALSE)</f>
        <v>3.64E-12</v>
      </c>
      <c r="M20" s="145">
        <f>VLOOKUP($B20,sumstats!$A:$XFD,6,FALSE)</f>
        <v>32014</v>
      </c>
      <c r="N20" s="145">
        <f>VLOOKUP($B20,sumstats!$A:$XFD,7,FALSE)</f>
        <v>32014</v>
      </c>
    </row>
    <row r="21" spans="1:14" s="79" customFormat="1" ht="13.5">
      <c r="A21" s="74" t="s">
        <v>80</v>
      </c>
      <c r="B21" s="75" t="s">
        <v>94</v>
      </c>
      <c r="C21" s="69" t="s">
        <v>128</v>
      </c>
      <c r="D21" s="103" t="s">
        <v>454</v>
      </c>
      <c r="E21" s="103" t="s">
        <v>455</v>
      </c>
      <c r="F21" s="103">
        <v>0</v>
      </c>
      <c r="G21" s="103" t="s">
        <v>206</v>
      </c>
      <c r="H21" s="144"/>
      <c r="I21" s="145">
        <f>VLOOKUP($B21,sumstats!$A:$XFD,2,FALSE)</f>
        <v>67332</v>
      </c>
      <c r="J21" s="145">
        <f>VLOOKUP($B21,sumstats!$A:$XFD,3,FALSE)</f>
        <v>47072717.7</v>
      </c>
      <c r="K21" s="145">
        <f>VLOOKUP($B21,sumstats!$A:$XFD,4,FALSE)</f>
        <v>1399.995</v>
      </c>
      <c r="L21" s="145">
        <f>VLOOKUP($B21,sumstats!$A:$XFD,5,FALSE)</f>
        <v>1088.037</v>
      </c>
      <c r="M21" s="145">
        <f>VLOOKUP($B21,sumstats!$A:$XFD,6,FALSE)</f>
        <v>14.93272</v>
      </c>
      <c r="N21" s="145">
        <f>VLOOKUP($B21,sumstats!$A:$XFD,7,FALSE)</f>
        <v>6874.915</v>
      </c>
    </row>
    <row r="22" spans="1:14" s="79" customFormat="1" ht="13.5" hidden="1">
      <c r="A22" s="74" t="s">
        <v>80</v>
      </c>
      <c r="B22" s="75" t="s">
        <v>168</v>
      </c>
      <c r="C22" s="69" t="s">
        <v>174</v>
      </c>
      <c r="D22" s="103"/>
      <c r="E22" s="103" t="s">
        <v>225</v>
      </c>
      <c r="F22" s="103">
        <v>0</v>
      </c>
      <c r="G22" s="103" t="s">
        <v>206</v>
      </c>
      <c r="H22" s="144"/>
      <c r="I22" s="145" t="e">
        <f>VLOOKUP($B22,sumstats!$A:$XFD,2,FALSE)</f>
        <v>#N/A</v>
      </c>
      <c r="J22" s="145" t="e">
        <f>VLOOKUP($B22,sumstats!$A:$XFD,3,FALSE)</f>
        <v>#N/A</v>
      </c>
      <c r="K22" s="145" t="e">
        <f>VLOOKUP($B22,sumstats!$A:$XFD,4,FALSE)</f>
        <v>#N/A</v>
      </c>
      <c r="L22" s="145" t="e">
        <f>VLOOKUP($B22,sumstats!$A:$XFD,5,FALSE)</f>
        <v>#N/A</v>
      </c>
      <c r="M22" s="145" t="e">
        <f>VLOOKUP($B22,sumstats!$A:$XFD,6,FALSE)</f>
        <v>#N/A</v>
      </c>
      <c r="N22" s="145" t="e">
        <f>VLOOKUP($B22,sumstats!$A:$XFD,7,FALSE)</f>
        <v>#N/A</v>
      </c>
    </row>
    <row r="23" spans="1:14" s="79" customFormat="1" ht="13.5" hidden="1">
      <c r="A23" s="74" t="s">
        <v>80</v>
      </c>
      <c r="B23" s="75" t="s">
        <v>169</v>
      </c>
      <c r="C23" s="69" t="s">
        <v>175</v>
      </c>
      <c r="D23" s="103"/>
      <c r="E23" s="103" t="s">
        <v>226</v>
      </c>
      <c r="F23" s="103">
        <v>0</v>
      </c>
      <c r="G23" s="103" t="s">
        <v>206</v>
      </c>
      <c r="H23" s="144"/>
      <c r="I23" s="145" t="e">
        <f>VLOOKUP($B23,sumstats!$A:$XFD,2,FALSE)</f>
        <v>#N/A</v>
      </c>
      <c r="J23" s="145" t="e">
        <f>VLOOKUP($B23,sumstats!$A:$XFD,3,FALSE)</f>
        <v>#N/A</v>
      </c>
      <c r="K23" s="145" t="e">
        <f>VLOOKUP($B23,sumstats!$A:$XFD,4,FALSE)</f>
        <v>#N/A</v>
      </c>
      <c r="L23" s="145" t="e">
        <f>VLOOKUP($B23,sumstats!$A:$XFD,5,FALSE)</f>
        <v>#N/A</v>
      </c>
      <c r="M23" s="145" t="e">
        <f>VLOOKUP($B23,sumstats!$A:$XFD,6,FALSE)</f>
        <v>#N/A</v>
      </c>
      <c r="N23" s="145" t="e">
        <f>VLOOKUP($B23,sumstats!$A:$XFD,7,FALSE)</f>
        <v>#N/A</v>
      </c>
    </row>
    <row r="24" spans="1:14" s="79" customFormat="1" ht="13.5" hidden="1">
      <c r="A24" s="74" t="s">
        <v>80</v>
      </c>
      <c r="B24" s="75" t="s">
        <v>170</v>
      </c>
      <c r="C24" s="69" t="s">
        <v>176</v>
      </c>
      <c r="D24" s="103"/>
      <c r="E24" s="103" t="s">
        <v>227</v>
      </c>
      <c r="F24" s="103">
        <v>0</v>
      </c>
      <c r="G24" s="103" t="s">
        <v>206</v>
      </c>
      <c r="H24" s="144"/>
      <c r="I24" s="145" t="e">
        <f>VLOOKUP($B24,sumstats!$A:$XFD,2,FALSE)</f>
        <v>#N/A</v>
      </c>
      <c r="J24" s="145" t="e">
        <f>VLOOKUP($B24,sumstats!$A:$XFD,3,FALSE)</f>
        <v>#N/A</v>
      </c>
      <c r="K24" s="145" t="e">
        <f>VLOOKUP($B24,sumstats!$A:$XFD,4,FALSE)</f>
        <v>#N/A</v>
      </c>
      <c r="L24" s="145" t="e">
        <f>VLOOKUP($B24,sumstats!$A:$XFD,5,FALSE)</f>
        <v>#N/A</v>
      </c>
      <c r="M24" s="145" t="e">
        <f>VLOOKUP($B24,sumstats!$A:$XFD,6,FALSE)</f>
        <v>#N/A</v>
      </c>
      <c r="N24" s="145" t="e">
        <f>VLOOKUP($B24,sumstats!$A:$XFD,7,FALSE)</f>
        <v>#N/A</v>
      </c>
    </row>
    <row r="25" spans="1:14" s="79" customFormat="1" ht="13.5" hidden="1">
      <c r="A25" s="74" t="s">
        <v>80</v>
      </c>
      <c r="B25" s="75" t="s">
        <v>249</v>
      </c>
      <c r="C25" s="69" t="s">
        <v>251</v>
      </c>
      <c r="D25" s="103"/>
      <c r="E25" s="103" t="s">
        <v>228</v>
      </c>
      <c r="F25" s="103">
        <v>0</v>
      </c>
      <c r="G25" s="103" t="s">
        <v>206</v>
      </c>
      <c r="H25" s="144"/>
      <c r="I25" s="145" t="e">
        <f>VLOOKUP($B25,sumstats!$A:$XFD,2,FALSE)</f>
        <v>#N/A</v>
      </c>
      <c r="J25" s="145" t="e">
        <f>VLOOKUP($B25,sumstats!$A:$XFD,3,FALSE)</f>
        <v>#N/A</v>
      </c>
      <c r="K25" s="145" t="e">
        <f>VLOOKUP($B25,sumstats!$A:$XFD,4,FALSE)</f>
        <v>#N/A</v>
      </c>
      <c r="L25" s="145" t="e">
        <f>VLOOKUP($B25,sumstats!$A:$XFD,5,FALSE)</f>
        <v>#N/A</v>
      </c>
      <c r="M25" s="145" t="e">
        <f>VLOOKUP($B25,sumstats!$A:$XFD,6,FALSE)</f>
        <v>#N/A</v>
      </c>
      <c r="N25" s="145" t="e">
        <f>VLOOKUP($B25,sumstats!$A:$XFD,7,FALSE)</f>
        <v>#N/A</v>
      </c>
    </row>
    <row r="26" spans="1:14" s="79" customFormat="1" ht="12.75" customHeight="1">
      <c r="A26" s="74"/>
      <c r="B26" s="75" t="s">
        <v>85</v>
      </c>
      <c r="C26" s="69" t="s">
        <v>296</v>
      </c>
      <c r="D26" s="103" t="s">
        <v>456</v>
      </c>
      <c r="E26" s="103" t="s">
        <v>205</v>
      </c>
      <c r="F26" s="103">
        <v>0</v>
      </c>
      <c r="G26" s="103" t="s">
        <v>206</v>
      </c>
      <c r="H26" s="144"/>
      <c r="I26" s="145">
        <f>VLOOKUP($B26,sumstats!$A:$XFD,2,FALSE)</f>
        <v>67332</v>
      </c>
      <c r="J26" s="145">
        <f>VLOOKUP($B26,sumstats!$A:$XFD,3,FALSE)</f>
        <v>47072717.7</v>
      </c>
      <c r="K26" s="145">
        <f>VLOOKUP($B26,sumstats!$A:$XFD,4,FALSE)</f>
        <v>102</v>
      </c>
      <c r="L26" s="145">
        <f>VLOOKUP($B26,sumstats!$A:$XFD,5,FALSE)</f>
        <v>0</v>
      </c>
      <c r="M26" s="145">
        <f>VLOOKUP($B26,sumstats!$A:$XFD,6,FALSE)</f>
        <v>102</v>
      </c>
      <c r="N26" s="145">
        <f>VLOOKUP($B26,sumstats!$A:$XFD,7,FALSE)</f>
        <v>102</v>
      </c>
    </row>
    <row r="27" spans="1:14" s="79" customFormat="1" ht="113.25" customHeight="1">
      <c r="A27" s="74"/>
      <c r="B27" s="75" t="s">
        <v>89</v>
      </c>
      <c r="C27" s="69" t="s">
        <v>458</v>
      </c>
      <c r="D27" s="103" t="s">
        <v>457</v>
      </c>
      <c r="E27" s="103" t="s">
        <v>459</v>
      </c>
      <c r="F27" s="103">
        <v>0</v>
      </c>
      <c r="G27" s="103" t="s">
        <v>206</v>
      </c>
      <c r="H27" s="144"/>
      <c r="I27" s="145">
        <f>VLOOKUP($B27,sumstats!$A:$XFD,2,FALSE)</f>
        <v>18511</v>
      </c>
      <c r="J27" s="145">
        <f>VLOOKUP($B27,sumstats!$A:$XFD,3,FALSE)</f>
        <v>13547102.1</v>
      </c>
      <c r="K27" s="145">
        <f>VLOOKUP($B27,sumstats!$A:$XFD,4,FALSE)</f>
        <v>2.94344</v>
      </c>
      <c r="L27" s="145">
        <f>VLOOKUP($B27,sumstats!$A:$XFD,5,FALSE)</f>
        <v>1.226194</v>
      </c>
      <c r="M27" s="145">
        <f>VLOOKUP($B27,sumstats!$A:$XFD,6,FALSE)</f>
        <v>1</v>
      </c>
      <c r="N27" s="145">
        <f>VLOOKUP($B27,sumstats!$A:$XFD,7,FALSE)</f>
        <v>5</v>
      </c>
    </row>
    <row r="28" spans="1:14" s="79" customFormat="1" ht="166.5" customHeight="1">
      <c r="A28" s="74"/>
      <c r="B28" s="75" t="s">
        <v>90</v>
      </c>
      <c r="C28" s="69" t="s">
        <v>129</v>
      </c>
      <c r="D28" s="103" t="s">
        <v>460</v>
      </c>
      <c r="E28" s="103" t="s">
        <v>219</v>
      </c>
      <c r="F28" s="103">
        <v>0</v>
      </c>
      <c r="G28" s="103" t="s">
        <v>206</v>
      </c>
      <c r="H28" s="144"/>
      <c r="I28" s="145">
        <f>VLOOKUP($B28,sumstats!$A:$XFD,2,FALSE)</f>
        <v>49822</v>
      </c>
      <c r="J28" s="145">
        <f>VLOOKUP($B28,sumstats!$A:$XFD,3,FALSE)</f>
        <v>35121159.1</v>
      </c>
      <c r="K28" s="145">
        <f>VLOOKUP($B28,sumstats!$A:$XFD,4,FALSE)</f>
        <v>2.246998</v>
      </c>
      <c r="L28" s="145">
        <f>VLOOKUP($B28,sumstats!$A:$XFD,5,FALSE)</f>
        <v>1.10049</v>
      </c>
      <c r="M28" s="145">
        <f>VLOOKUP($B28,sumstats!$A:$XFD,6,FALSE)</f>
        <v>1</v>
      </c>
      <c r="N28" s="145">
        <f>VLOOKUP($B28,sumstats!$A:$XFD,7,FALSE)</f>
        <v>4</v>
      </c>
    </row>
    <row r="29" spans="1:14" s="79" customFormat="1" ht="42.75" customHeight="1">
      <c r="A29" s="74"/>
      <c r="B29" s="75" t="s">
        <v>75</v>
      </c>
      <c r="C29" s="69" t="s">
        <v>130</v>
      </c>
      <c r="D29" s="103" t="s">
        <v>461</v>
      </c>
      <c r="E29" s="103" t="s">
        <v>222</v>
      </c>
      <c r="F29" s="103">
        <v>0</v>
      </c>
      <c r="G29" s="103" t="s">
        <v>206</v>
      </c>
      <c r="H29" s="144"/>
      <c r="I29" s="145">
        <f>VLOOKUP($B29,sumstats!$A:$XFD,2,FALSE)</f>
        <v>55522</v>
      </c>
      <c r="J29" s="145">
        <f>VLOOKUP($B29,sumstats!$A:$XFD,3,FALSE)</f>
        <v>39095985.5</v>
      </c>
      <c r="K29" s="145">
        <f>VLOOKUP($B29,sumstats!$A:$XFD,4,FALSE)</f>
        <v>8.241219</v>
      </c>
      <c r="L29" s="145">
        <f>VLOOKUP($B29,sumstats!$A:$XFD,5,FALSE)</f>
        <v>4.44294</v>
      </c>
      <c r="M29" s="145">
        <f>VLOOKUP($B29,sumstats!$A:$XFD,6,FALSE)</f>
        <v>1</v>
      </c>
      <c r="N29" s="145">
        <f>VLOOKUP($B29,sumstats!$A:$XFD,7,FALSE)</f>
        <v>21</v>
      </c>
    </row>
    <row r="30" spans="1:14" s="79" customFormat="1" ht="93.75" customHeight="1">
      <c r="A30" s="74"/>
      <c r="B30" s="75" t="s">
        <v>74</v>
      </c>
      <c r="C30" s="69" t="s">
        <v>462</v>
      </c>
      <c r="D30" s="103" t="s">
        <v>463</v>
      </c>
      <c r="E30" s="103" t="s">
        <v>220</v>
      </c>
      <c r="F30" s="103">
        <v>0</v>
      </c>
      <c r="G30" s="103" t="s">
        <v>206</v>
      </c>
      <c r="H30" s="144"/>
      <c r="I30" s="145">
        <f>VLOOKUP($B30,sumstats!$A:$XFD,2,FALSE)</f>
        <v>55522</v>
      </c>
      <c r="J30" s="145">
        <f>VLOOKUP($B30,sumstats!$A:$XFD,3,FALSE)</f>
        <v>39095985.5</v>
      </c>
      <c r="K30" s="145">
        <f>VLOOKUP($B30,sumstats!$A:$XFD,4,FALSE)</f>
        <v>1992.164</v>
      </c>
      <c r="L30" s="145">
        <f>VLOOKUP($B30,sumstats!$A:$XFD,5,FALSE)</f>
        <v>19.09469</v>
      </c>
      <c r="M30" s="145">
        <f>VLOOKUP($B30,sumstats!$A:$XFD,6,FALSE)</f>
        <v>1917</v>
      </c>
      <c r="N30" s="145">
        <f>VLOOKUP($B30,sumstats!$A:$XFD,7,FALSE)</f>
        <v>2025</v>
      </c>
    </row>
    <row r="31" spans="1:14" s="79" customFormat="1" ht="13.5">
      <c r="A31" s="74"/>
      <c r="B31" s="75" t="s">
        <v>93</v>
      </c>
      <c r="C31" s="69" t="s">
        <v>464</v>
      </c>
      <c r="D31" s="103" t="s">
        <v>465</v>
      </c>
      <c r="E31" s="103" t="s">
        <v>224</v>
      </c>
      <c r="F31" s="103">
        <v>0</v>
      </c>
      <c r="G31" s="103" t="s">
        <v>206</v>
      </c>
      <c r="H31" s="144"/>
      <c r="I31" s="145">
        <f>VLOOKUP($B31,sumstats!$A:$XFD,2,FALSE)</f>
        <v>67332</v>
      </c>
      <c r="J31" s="145">
        <f>VLOOKUP($B31,sumstats!$A:$XFD,3,FALSE)</f>
        <v>47072717.7</v>
      </c>
      <c r="K31" s="145">
        <f>VLOOKUP($B31,sumstats!$A:$XFD,4,FALSE)</f>
        <v>3.691083</v>
      </c>
      <c r="L31" s="145">
        <f>VLOOKUP($B31,sumstats!$A:$XFD,5,FALSE)</f>
        <v>2.160821</v>
      </c>
      <c r="M31" s="145">
        <f>VLOOKUP($B31,sumstats!$A:$XFD,6,FALSE)</f>
        <v>1</v>
      </c>
      <c r="N31" s="145">
        <f>VLOOKUP($B31,sumstats!$A:$XFD,7,FALSE)</f>
        <v>9</v>
      </c>
    </row>
    <row r="32" spans="1:14" s="79" customFormat="1" ht="13.5">
      <c r="A32" s="74"/>
      <c r="B32" s="75" t="s">
        <v>272</v>
      </c>
      <c r="C32" s="69" t="s">
        <v>1672</v>
      </c>
      <c r="D32" s="103" t="s">
        <v>466</v>
      </c>
      <c r="E32" s="103" t="s">
        <v>224</v>
      </c>
      <c r="F32" s="103">
        <v>0</v>
      </c>
      <c r="G32" s="103" t="s">
        <v>206</v>
      </c>
      <c r="H32" s="144"/>
      <c r="I32" s="145">
        <f>VLOOKUP($B32,sumstats!$A:$XFD,2,FALSE)</f>
        <v>67332</v>
      </c>
      <c r="J32" s="145">
        <f>VLOOKUP($B32,sumstats!$A:$XFD,3,FALSE)</f>
        <v>47072717.7</v>
      </c>
      <c r="K32" s="145">
        <f>VLOOKUP($B32,sumstats!$A:$XFD,4,FALSE)</f>
        <v>32.3089</v>
      </c>
      <c r="L32" s="145">
        <f>VLOOKUP($B32,sumstats!$A:$XFD,5,FALSE)</f>
        <v>26.36686</v>
      </c>
      <c r="M32" s="145">
        <f>VLOOKUP($B32,sumstats!$A:$XFD,6,FALSE)</f>
        <v>5</v>
      </c>
      <c r="N32" s="145">
        <f>VLOOKUP($B32,sumstats!$A:$XFD,7,FALSE)</f>
        <v>91</v>
      </c>
    </row>
    <row r="33" spans="1:14" s="79" customFormat="1" ht="13.5">
      <c r="A33" s="74"/>
      <c r="B33" s="75" t="s">
        <v>320</v>
      </c>
      <c r="C33" s="69" t="s">
        <v>467</v>
      </c>
      <c r="D33" s="103" t="s">
        <v>468</v>
      </c>
      <c r="E33" s="103"/>
      <c r="F33" s="103">
        <v>0</v>
      </c>
      <c r="G33" s="103" t="s">
        <v>206</v>
      </c>
      <c r="H33" s="144"/>
      <c r="I33" s="145">
        <f>VLOOKUP($B33,sumstats!$A:$XFD,2,FALSE)</f>
        <v>67332</v>
      </c>
      <c r="J33" s="145">
        <f>VLOOKUP($B33,sumstats!$A:$XFD,3,FALSE)</f>
        <v>47072717.7</v>
      </c>
      <c r="K33" s="145">
        <f>VLOOKUP($B33,sumstats!$A:$XFD,4,FALSE)</f>
        <v>2.601108</v>
      </c>
      <c r="L33" s="145">
        <f>VLOOKUP($B33,sumstats!$A:$XFD,5,FALSE)</f>
        <v>0.9959976</v>
      </c>
      <c r="M33" s="145">
        <f>VLOOKUP($B33,sumstats!$A:$XFD,6,FALSE)</f>
        <v>1</v>
      </c>
      <c r="N33" s="145">
        <f>VLOOKUP($B33,sumstats!$A:$XFD,7,FALSE)</f>
        <v>4</v>
      </c>
    </row>
    <row r="34" spans="1:14" s="79" customFormat="1" ht="13.5">
      <c r="A34" s="74"/>
      <c r="B34" s="75" t="s">
        <v>273</v>
      </c>
      <c r="C34" s="69" t="s">
        <v>469</v>
      </c>
      <c r="D34" s="103" t="s">
        <v>470</v>
      </c>
      <c r="E34" s="103" t="s">
        <v>298</v>
      </c>
      <c r="F34" s="103">
        <v>0</v>
      </c>
      <c r="G34" s="103" t="s">
        <v>206</v>
      </c>
      <c r="H34" s="144"/>
      <c r="I34" s="145">
        <f>VLOOKUP($B34,sumstats!$A:$XFD,2,FALSE)</f>
        <v>27789</v>
      </c>
      <c r="J34" s="145">
        <f>VLOOKUP($B34,sumstats!$A:$XFD,3,FALSE)</f>
        <v>10694101.7</v>
      </c>
      <c r="K34" s="145">
        <f>VLOOKUP($B34,sumstats!$A:$XFD,4,FALSE)</f>
        <v>1</v>
      </c>
      <c r="L34" s="145">
        <f>VLOOKUP($B34,sumstats!$A:$XFD,5,FALSE)</f>
        <v>0</v>
      </c>
      <c r="M34" s="145">
        <f>VLOOKUP($B34,sumstats!$A:$XFD,6,FALSE)</f>
        <v>1</v>
      </c>
      <c r="N34" s="145">
        <f>VLOOKUP($B34,sumstats!$A:$XFD,7,FALSE)</f>
        <v>1</v>
      </c>
    </row>
    <row r="35" spans="1:14" s="79" customFormat="1" ht="13.5">
      <c r="A35" s="74"/>
      <c r="B35" s="75" t="s">
        <v>270</v>
      </c>
      <c r="C35" s="69" t="s">
        <v>471</v>
      </c>
      <c r="D35" s="103" t="s">
        <v>472</v>
      </c>
      <c r="E35" s="103" t="s">
        <v>299</v>
      </c>
      <c r="F35" s="103">
        <v>0</v>
      </c>
      <c r="G35" s="103" t="s">
        <v>206</v>
      </c>
      <c r="H35" s="144"/>
      <c r="I35" s="145">
        <f>VLOOKUP($B35,sumstats!$A:$XFD,2,FALSE)</f>
        <v>67332</v>
      </c>
      <c r="J35" s="145">
        <f>VLOOKUP($B35,sumstats!$A:$XFD,3,FALSE)</f>
        <v>47072717.7</v>
      </c>
      <c r="K35" s="145">
        <f>VLOOKUP($B35,sumstats!$A:$XFD,4,FALSE)</f>
        <v>5.698422</v>
      </c>
      <c r="L35" s="145">
        <f>VLOOKUP($B35,sumstats!$A:$XFD,5,FALSE)</f>
        <v>0.9739241</v>
      </c>
      <c r="M35" s="145">
        <f>VLOOKUP($B35,sumstats!$A:$XFD,6,FALSE)</f>
        <v>1</v>
      </c>
      <c r="N35" s="145">
        <f>VLOOKUP($B35,sumstats!$A:$XFD,7,FALSE)</f>
        <v>6</v>
      </c>
    </row>
    <row r="36" spans="1:14" s="79" customFormat="1" ht="13.5">
      <c r="A36" s="74"/>
      <c r="B36" s="75" t="s">
        <v>321</v>
      </c>
      <c r="C36" s="69" t="s">
        <v>474</v>
      </c>
      <c r="D36" s="103" t="s">
        <v>473</v>
      </c>
      <c r="E36" s="103" t="s">
        <v>477</v>
      </c>
      <c r="F36" s="103">
        <v>0</v>
      </c>
      <c r="G36" s="103" t="s">
        <v>206</v>
      </c>
      <c r="H36" s="144"/>
      <c r="I36" s="145">
        <f>VLOOKUP($B36,sumstats!$A:$XFD,2,FALSE)</f>
        <v>64326</v>
      </c>
      <c r="J36" s="145">
        <f>VLOOKUP($B36,sumstats!$A:$XFD,3,FALSE)</f>
        <v>45538464.9</v>
      </c>
      <c r="K36" s="145">
        <f>VLOOKUP($B36,sumstats!$A:$XFD,4,FALSE)</f>
        <v>1.993726</v>
      </c>
      <c r="L36" s="145">
        <f>VLOOKUP($B36,sumstats!$A:$XFD,5,FALSE)</f>
        <v>0.9363988</v>
      </c>
      <c r="M36" s="145">
        <f>VLOOKUP($B36,sumstats!$A:$XFD,6,FALSE)</f>
        <v>1</v>
      </c>
      <c r="N36" s="145">
        <f>VLOOKUP($B36,sumstats!$A:$XFD,7,FALSE)</f>
        <v>6</v>
      </c>
    </row>
    <row r="37" spans="1:14" s="79" customFormat="1" ht="13.5">
      <c r="A37" s="74"/>
      <c r="B37" s="75" t="s">
        <v>271</v>
      </c>
      <c r="C37" s="69" t="s">
        <v>475</v>
      </c>
      <c r="D37" s="103" t="s">
        <v>476</v>
      </c>
      <c r="E37" s="103" t="s">
        <v>478</v>
      </c>
      <c r="F37" s="103">
        <v>0</v>
      </c>
      <c r="G37" s="103" t="s">
        <v>206</v>
      </c>
      <c r="H37" s="144"/>
      <c r="I37" s="145">
        <f>VLOOKUP($B37,sumstats!$A:$XFD,2,FALSE)</f>
        <v>67332</v>
      </c>
      <c r="J37" s="145">
        <f>VLOOKUP($B37,sumstats!$A:$XFD,3,FALSE)</f>
        <v>47072717.7</v>
      </c>
      <c r="K37" s="145">
        <f>VLOOKUP($B37,sumstats!$A:$XFD,4,FALSE)</f>
        <v>50.38653</v>
      </c>
      <c r="L37" s="145">
        <f>VLOOKUP($B37,sumstats!$A:$XFD,5,FALSE)</f>
        <v>18.3748</v>
      </c>
      <c r="M37" s="145">
        <f>VLOOKUP($B37,sumstats!$A:$XFD,6,FALSE)</f>
        <v>1.739499</v>
      </c>
      <c r="N37" s="145">
        <f>VLOOKUP($B37,sumstats!$A:$XFD,7,FALSE)</f>
        <v>96.05804</v>
      </c>
    </row>
    <row r="38" spans="3:14" ht="12">
      <c r="C38" s="69"/>
      <c r="D38" s="80"/>
      <c r="E38" s="77"/>
      <c r="F38" s="76"/>
      <c r="G38" s="76"/>
      <c r="H38" s="81"/>
      <c r="I38" s="78"/>
      <c r="J38" s="78"/>
      <c r="K38" s="78"/>
      <c r="L38" s="78"/>
      <c r="M38" s="78"/>
      <c r="N38" s="78"/>
    </row>
    <row r="39" spans="3:14" ht="12">
      <c r="C39" s="69"/>
      <c r="D39" s="80"/>
      <c r="E39" s="77"/>
      <c r="F39" s="76"/>
      <c r="G39" s="76"/>
      <c r="H39" s="81"/>
      <c r="I39" s="78"/>
      <c r="J39" s="78"/>
      <c r="K39" s="78"/>
      <c r="L39" s="78"/>
      <c r="M39" s="78"/>
      <c r="N39" s="78"/>
    </row>
    <row r="40" spans="3:14" ht="12">
      <c r="C40" s="69"/>
      <c r="D40" s="80"/>
      <c r="E40" s="77"/>
      <c r="F40" s="76"/>
      <c r="G40" s="76"/>
      <c r="H40" s="81"/>
      <c r="I40" s="78"/>
      <c r="J40" s="78"/>
      <c r="K40" s="78"/>
      <c r="L40" s="78"/>
      <c r="M40" s="78"/>
      <c r="N40" s="78"/>
    </row>
    <row r="41" spans="3:14" ht="12">
      <c r="C41" s="69"/>
      <c r="D41" s="80"/>
      <c r="E41" s="77"/>
      <c r="F41" s="76"/>
      <c r="G41" s="76"/>
      <c r="H41" s="81"/>
      <c r="I41" s="78"/>
      <c r="J41" s="78"/>
      <c r="K41" s="78"/>
      <c r="L41" s="78"/>
      <c r="M41" s="78"/>
      <c r="N41" s="78"/>
    </row>
    <row r="42" spans="3:14" ht="12">
      <c r="C42" s="69"/>
      <c r="D42" s="80"/>
      <c r="E42" s="77"/>
      <c r="F42" s="76"/>
      <c r="G42" s="76"/>
      <c r="H42" s="81"/>
      <c r="I42" s="78"/>
      <c r="J42" s="78"/>
      <c r="K42" s="78"/>
      <c r="L42" s="78"/>
      <c r="M42" s="78"/>
      <c r="N42" s="78"/>
    </row>
    <row r="43" spans="3:14" ht="12">
      <c r="C43" s="69"/>
      <c r="D43" s="80"/>
      <c r="E43" s="77"/>
      <c r="F43" s="76"/>
      <c r="G43" s="76"/>
      <c r="H43" s="81"/>
      <c r="I43" s="78"/>
      <c r="J43" s="78"/>
      <c r="K43" s="78"/>
      <c r="L43" s="78"/>
      <c r="M43" s="78"/>
      <c r="N43" s="78"/>
    </row>
    <row r="44" spans="3:14" ht="12">
      <c r="C44" s="69"/>
      <c r="D44" s="80"/>
      <c r="E44" s="77"/>
      <c r="F44" s="76"/>
      <c r="G44" s="76"/>
      <c r="H44" s="81"/>
      <c r="I44" s="78"/>
      <c r="J44" s="78"/>
      <c r="K44" s="78"/>
      <c r="L44" s="78"/>
      <c r="M44" s="78"/>
      <c r="N44" s="78"/>
    </row>
  </sheetData>
  <sheetProtection autoFilter="0"/>
  <protectedRanges>
    <protectedRange password="C580" sqref="B4:B37" name="Rango1_2"/>
  </protectedRanges>
  <conditionalFormatting sqref="A38:W196 A15:W34 A4:W13">
    <cfRule type="expression" priority="9" dxfId="0" stopIfTrue="1">
      <formula>$A4="*"</formula>
    </cfRule>
  </conditionalFormatting>
  <conditionalFormatting sqref="A35:W35">
    <cfRule type="expression" priority="5" dxfId="0" stopIfTrue="1">
      <formula>$A35="*"</formula>
    </cfRule>
  </conditionalFormatting>
  <conditionalFormatting sqref="A37:W37">
    <cfRule type="expression" priority="4" dxfId="0" stopIfTrue="1">
      <formula>$A37="*"</formula>
    </cfRule>
  </conditionalFormatting>
  <conditionalFormatting sqref="A14:W14">
    <cfRule type="expression" priority="2" dxfId="0" stopIfTrue="1">
      <formula>$A14="*"</formula>
    </cfRule>
  </conditionalFormatting>
  <conditionalFormatting sqref="A36:W36">
    <cfRule type="expression" priority="1" dxfId="0" stopIfTrue="1">
      <formula>$A36="*"</formula>
    </cfRule>
  </conditionalFormatting>
  <printOptions gridLines="1"/>
  <pageMargins left="0.7874015748031497" right="0.7874015748031497" top="0.3937007874015748" bottom="0.5905511811023623" header="0.3937007874015748" footer="0.3937007874015748"/>
  <pageSetup horizontalDpi="600" verticalDpi="600" orientation="landscape" pageOrder="overThenDown" paperSize="9" r:id="rId2"/>
  <headerFooter alignWithMargins="0">
    <oddFooter>&amp;L&amp;F&amp;C&amp;D&amp;R&amp;P/&amp;N</oddFooter>
  </headerFooter>
  <colBreaks count="3" manualBreakCount="3">
    <brk id="4" max="65535" man="1"/>
    <brk id="8" max="65535" man="1"/>
    <brk id="13" max="65535" man="1"/>
  </colBreaks>
  <legacyDrawing r:id="rId1"/>
</worksheet>
</file>

<file path=xl/worksheets/sheet6.xml><?xml version="1.0" encoding="utf-8"?>
<worksheet xmlns="http://schemas.openxmlformats.org/spreadsheetml/2006/main" xmlns:r="http://schemas.openxmlformats.org/officeDocument/2006/relationships">
  <sheetPr codeName="Hoja4"/>
  <dimension ref="A1:N38"/>
  <sheetViews>
    <sheetView zoomScalePageLayoutView="0" workbookViewId="0" topLeftCell="A1">
      <pane xSplit="3" ySplit="3" topLeftCell="D4" activePane="bottomRight" state="frozen"/>
      <selection pane="topLeft" activeCell="G43" sqref="G43"/>
      <selection pane="topRight" activeCell="G43" sqref="G43"/>
      <selection pane="bottomLeft" activeCell="G43" sqref="G43"/>
      <selection pane="bottomRight" activeCell="A3" sqref="A3"/>
    </sheetView>
  </sheetViews>
  <sheetFormatPr defaultColWidth="9.140625" defaultRowHeight="12.75"/>
  <cols>
    <col min="1" max="1" width="1.7109375" style="74" customWidth="1"/>
    <col min="2" max="2" width="8.00390625" style="75" customWidth="1"/>
    <col min="3" max="3" width="39.57421875" style="83" customWidth="1"/>
    <col min="4" max="4" width="63.7109375" style="97" customWidth="1"/>
    <col min="5" max="5" width="44.7109375" style="86" customWidth="1"/>
    <col min="6" max="6" width="13.28125" style="84" customWidth="1"/>
    <col min="7" max="7" width="11.421875" style="84" customWidth="1"/>
    <col min="8" max="8" width="8.8515625" style="87" customWidth="1"/>
    <col min="9" max="9" width="13.421875" style="88" customWidth="1"/>
    <col min="10" max="10" width="15.140625" style="88" customWidth="1"/>
    <col min="11" max="11" width="13.57421875" style="88" customWidth="1"/>
    <col min="12" max="12" width="13.28125" style="88" customWidth="1"/>
    <col min="13" max="13" width="11.140625" style="88" customWidth="1"/>
    <col min="14" max="14" width="13.7109375" style="88" customWidth="1"/>
    <col min="15" max="16384" width="9.140625" style="82" customWidth="1"/>
  </cols>
  <sheetData>
    <row r="1" spans="1:14" s="31" customFormat="1" ht="27">
      <c r="A1" s="70"/>
      <c r="B1" s="68" t="s">
        <v>50</v>
      </c>
      <c r="C1" s="30"/>
      <c r="D1" s="96"/>
      <c r="E1" s="30"/>
      <c r="F1" s="32"/>
      <c r="G1" s="32"/>
      <c r="H1" s="71"/>
      <c r="I1" s="30"/>
      <c r="J1" s="33"/>
      <c r="K1" s="33"/>
      <c r="L1" s="33"/>
      <c r="M1" s="33"/>
      <c r="N1" s="33"/>
    </row>
    <row r="2" spans="1:14" s="31" customFormat="1" ht="21.75" customHeight="1">
      <c r="A2" s="72"/>
      <c r="B2" s="34"/>
      <c r="C2" s="35"/>
      <c r="D2" s="104"/>
      <c r="E2" s="37" t="s">
        <v>40</v>
      </c>
      <c r="G2" s="38"/>
      <c r="H2" s="67"/>
      <c r="I2" s="73" t="s">
        <v>55</v>
      </c>
      <c r="J2" s="39"/>
      <c r="K2" s="39"/>
      <c r="L2" s="40"/>
      <c r="M2" s="40"/>
      <c r="N2" s="40"/>
    </row>
    <row r="3" spans="2:14" s="63" customFormat="1" ht="24.75" customHeight="1">
      <c r="B3" s="63" t="s">
        <v>78</v>
      </c>
      <c r="C3" s="64" t="s">
        <v>36</v>
      </c>
      <c r="D3" s="105" t="s">
        <v>82</v>
      </c>
      <c r="E3" s="63" t="s">
        <v>83</v>
      </c>
      <c r="F3" s="65" t="s">
        <v>52</v>
      </c>
      <c r="G3" s="65" t="s">
        <v>53</v>
      </c>
      <c r="H3" s="65" t="s">
        <v>54</v>
      </c>
      <c r="I3" s="89" t="s">
        <v>166</v>
      </c>
      <c r="J3" s="66" t="s">
        <v>79</v>
      </c>
      <c r="K3" s="66" t="s">
        <v>48</v>
      </c>
      <c r="L3" s="66" t="s">
        <v>24</v>
      </c>
      <c r="M3" s="66" t="s">
        <v>47</v>
      </c>
      <c r="N3" s="66" t="s">
        <v>41</v>
      </c>
    </row>
    <row r="4" spans="1:14" s="79" customFormat="1" ht="13.5">
      <c r="A4" s="74" t="s">
        <v>80</v>
      </c>
      <c r="B4" s="75" t="s">
        <v>100</v>
      </c>
      <c r="C4" s="69" t="s">
        <v>479</v>
      </c>
      <c r="D4" s="103" t="s">
        <v>480</v>
      </c>
      <c r="E4" s="103" t="s">
        <v>229</v>
      </c>
      <c r="F4" s="122">
        <v>0</v>
      </c>
      <c r="G4" s="77" t="s">
        <v>206</v>
      </c>
      <c r="H4" s="123"/>
      <c r="I4" s="93">
        <f>VLOOKUP($B4,sumstats!$A:$XFD,2,FALSE)</f>
        <v>66065</v>
      </c>
      <c r="J4" s="93">
        <f>VLOOKUP($B4,sumstats!$A:$XFD,3,FALSE)</f>
        <v>46038570.8</v>
      </c>
      <c r="K4" s="93">
        <f>VLOOKUP($B4,sumstats!$A:$XFD,4,FALSE)</f>
        <v>4.874215</v>
      </c>
      <c r="L4" s="93">
        <f>VLOOKUP($B4,sumstats!$A:$XFD,5,FALSE)</f>
        <v>2.307163</v>
      </c>
      <c r="M4" s="93">
        <f>VLOOKUP($B4,sumstats!$A:$XFD,6,FALSE)</f>
        <v>2</v>
      </c>
      <c r="N4" s="93">
        <f>VLOOKUP($B4,sumstats!$A:$XFD,7,FALSE)</f>
        <v>9</v>
      </c>
    </row>
    <row r="5" spans="1:14" s="79" customFormat="1" ht="13.5">
      <c r="A5" s="74" t="s">
        <v>80</v>
      </c>
      <c r="B5" s="75" t="s">
        <v>179</v>
      </c>
      <c r="C5" s="69" t="s">
        <v>481</v>
      </c>
      <c r="D5" s="103" t="s">
        <v>482</v>
      </c>
      <c r="E5" s="103" t="s">
        <v>252</v>
      </c>
      <c r="F5" s="122">
        <v>0</v>
      </c>
      <c r="G5" s="77" t="s">
        <v>206</v>
      </c>
      <c r="H5" s="123"/>
      <c r="I5" s="93">
        <f>VLOOKUP($B5,sumstats!$A:$XFD,2,FALSE)</f>
        <v>1458</v>
      </c>
      <c r="J5" s="93">
        <f>VLOOKUP($B5,sumstats!$A:$XFD,3,FALSE)</f>
        <v>944292.112</v>
      </c>
      <c r="K5" s="93">
        <f>VLOOKUP($B5,sumstats!$A:$XFD,4,FALSE)</f>
        <v>1</v>
      </c>
      <c r="L5" s="93">
        <f>VLOOKUP($B5,sumstats!$A:$XFD,5,FALSE)</f>
        <v>0</v>
      </c>
      <c r="M5" s="93">
        <f>VLOOKUP($B5,sumstats!$A:$XFD,6,FALSE)</f>
        <v>1</v>
      </c>
      <c r="N5" s="93">
        <f>VLOOKUP($B5,sumstats!$A:$XFD,7,FALSE)</f>
        <v>1</v>
      </c>
    </row>
    <row r="6" spans="1:14" s="79" customFormat="1" ht="13.5">
      <c r="A6" s="74" t="s">
        <v>80</v>
      </c>
      <c r="B6" s="75" t="s">
        <v>274</v>
      </c>
      <c r="C6" s="69" t="s">
        <v>301</v>
      </c>
      <c r="D6" s="103" t="s">
        <v>483</v>
      </c>
      <c r="E6" s="103" t="s">
        <v>303</v>
      </c>
      <c r="F6" s="77">
        <v>0</v>
      </c>
      <c r="G6" s="77" t="s">
        <v>206</v>
      </c>
      <c r="H6" s="123"/>
      <c r="I6" s="93">
        <f>VLOOKUP($B6,sumstats!$A:$XFD,2,FALSE)</f>
        <v>29151</v>
      </c>
      <c r="J6" s="93">
        <f>VLOOKUP($B6,sumstats!$A:$XFD,3,FALSE)</f>
        <v>20360394.9</v>
      </c>
      <c r="K6" s="93">
        <f>VLOOKUP($B6,sumstats!$A:$XFD,4,FALSE)</f>
        <v>22.78213</v>
      </c>
      <c r="L6" s="93">
        <f>VLOOKUP($B6,sumstats!$A:$XFD,5,FALSE)</f>
        <v>37.00804</v>
      </c>
      <c r="M6" s="93">
        <f>VLOOKUP($B6,sumstats!$A:$XFD,6,FALSE)</f>
        <v>1</v>
      </c>
      <c r="N6" s="93">
        <f>VLOOKUP($B6,sumstats!$A:$XFD,7,FALSE)</f>
        <v>101</v>
      </c>
    </row>
    <row r="7" spans="1:14" s="79" customFormat="1" ht="408.75" customHeight="1">
      <c r="A7" s="74" t="s">
        <v>80</v>
      </c>
      <c r="B7" s="75" t="s">
        <v>76</v>
      </c>
      <c r="C7" s="69" t="s">
        <v>484</v>
      </c>
      <c r="D7" s="103" t="s">
        <v>485</v>
      </c>
      <c r="E7" s="103" t="s">
        <v>231</v>
      </c>
      <c r="F7" s="77">
        <v>0</v>
      </c>
      <c r="G7" s="77" t="s">
        <v>206</v>
      </c>
      <c r="H7" s="123"/>
      <c r="I7" s="93">
        <f>VLOOKUP($B7,sumstats!$A:$XFD,2,FALSE)</f>
        <v>28860</v>
      </c>
      <c r="J7" s="93">
        <f>VLOOKUP($B7,sumstats!$A:$XFD,3,FALSE)</f>
        <v>19978326.7</v>
      </c>
      <c r="K7" s="93">
        <f>VLOOKUP($B7,sumstats!$A:$XFD,4,FALSE)</f>
        <v>4.997735</v>
      </c>
      <c r="L7" s="93">
        <f>VLOOKUP($B7,sumstats!$A:$XFD,5,FALSE)</f>
        <v>3.296111</v>
      </c>
      <c r="M7" s="93">
        <f>VLOOKUP($B7,sumstats!$A:$XFD,6,FALSE)</f>
        <v>1</v>
      </c>
      <c r="N7" s="93">
        <f>VLOOKUP($B7,sumstats!$A:$XFD,7,FALSE)</f>
        <v>12</v>
      </c>
    </row>
    <row r="8" spans="1:14" s="79" customFormat="1" ht="24" customHeight="1" hidden="1">
      <c r="A8" s="74"/>
      <c r="B8" s="75"/>
      <c r="C8" s="69"/>
      <c r="D8" s="103"/>
      <c r="E8" s="103" t="s">
        <v>232</v>
      </c>
      <c r="F8" s="77">
        <v>0</v>
      </c>
      <c r="G8" s="77" t="s">
        <v>206</v>
      </c>
      <c r="H8" s="123"/>
      <c r="I8" s="93" t="e">
        <f>VLOOKUP($B8,sumstats!$A:$XFD,2,FALSE)</f>
        <v>#N/A</v>
      </c>
      <c r="J8" s="93" t="e">
        <f>VLOOKUP($B8,sumstats!$A:$XFD,3,FALSE)</f>
        <v>#N/A</v>
      </c>
      <c r="K8" s="93" t="e">
        <f>VLOOKUP($B8,sumstats!$A:$XFD,4,FALSE)</f>
        <v>#N/A</v>
      </c>
      <c r="L8" s="93" t="e">
        <f>VLOOKUP($B8,sumstats!$A:$XFD,5,FALSE)</f>
        <v>#N/A</v>
      </c>
      <c r="M8" s="93" t="e">
        <f>VLOOKUP($B8,sumstats!$A:$XFD,6,FALSE)</f>
        <v>#N/A</v>
      </c>
      <c r="N8" s="93" t="e">
        <f>VLOOKUP($B8,sumstats!$A:$XFD,7,FALSE)</f>
        <v>#N/A</v>
      </c>
    </row>
    <row r="9" spans="1:14" s="79" customFormat="1" ht="24" customHeight="1" hidden="1">
      <c r="A9" s="74"/>
      <c r="B9" s="75"/>
      <c r="C9" s="69"/>
      <c r="D9" s="103"/>
      <c r="E9" s="103" t="s">
        <v>263</v>
      </c>
      <c r="F9" s="77">
        <v>0</v>
      </c>
      <c r="G9" s="77" t="s">
        <v>206</v>
      </c>
      <c r="H9" s="123"/>
      <c r="I9" s="93" t="e">
        <f>VLOOKUP($B9,sumstats!$A:$XFD,2,FALSE)</f>
        <v>#N/A</v>
      </c>
      <c r="J9" s="93" t="e">
        <f>VLOOKUP($B9,sumstats!$A:$XFD,3,FALSE)</f>
        <v>#N/A</v>
      </c>
      <c r="K9" s="93" t="e">
        <f>VLOOKUP($B9,sumstats!$A:$XFD,4,FALSE)</f>
        <v>#N/A</v>
      </c>
      <c r="L9" s="93" t="e">
        <f>VLOOKUP($B9,sumstats!$A:$XFD,5,FALSE)</f>
        <v>#N/A</v>
      </c>
      <c r="M9" s="93" t="e">
        <f>VLOOKUP($B9,sumstats!$A:$XFD,6,FALSE)</f>
        <v>#N/A</v>
      </c>
      <c r="N9" s="93" t="e">
        <f>VLOOKUP($B9,sumstats!$A:$XFD,7,FALSE)</f>
        <v>#N/A</v>
      </c>
    </row>
    <row r="10" spans="1:14" s="79" customFormat="1" ht="29.25" customHeight="1" hidden="1">
      <c r="A10" s="74"/>
      <c r="B10" s="75"/>
      <c r="C10" s="69"/>
      <c r="D10" s="103"/>
      <c r="E10" s="103" t="s">
        <v>253</v>
      </c>
      <c r="F10" s="77">
        <v>0</v>
      </c>
      <c r="G10" s="77" t="s">
        <v>206</v>
      </c>
      <c r="H10" s="123"/>
      <c r="I10" s="93" t="e">
        <f>VLOOKUP($B10,sumstats!$A:$XFD,2,FALSE)</f>
        <v>#N/A</v>
      </c>
      <c r="J10" s="93" t="e">
        <f>VLOOKUP($B10,sumstats!$A:$XFD,3,FALSE)</f>
        <v>#N/A</v>
      </c>
      <c r="K10" s="93" t="e">
        <f>VLOOKUP($B10,sumstats!$A:$XFD,4,FALSE)</f>
        <v>#N/A</v>
      </c>
      <c r="L10" s="93" t="e">
        <f>VLOOKUP($B10,sumstats!$A:$XFD,5,FALSE)</f>
        <v>#N/A</v>
      </c>
      <c r="M10" s="93" t="e">
        <f>VLOOKUP($B10,sumstats!$A:$XFD,6,FALSE)</f>
        <v>#N/A</v>
      </c>
      <c r="N10" s="93" t="e">
        <f>VLOOKUP($B10,sumstats!$A:$XFD,7,FALSE)</f>
        <v>#N/A</v>
      </c>
    </row>
    <row r="11" spans="1:14" s="79" customFormat="1" ht="14.25" customHeight="1" hidden="1">
      <c r="A11" s="74"/>
      <c r="B11" s="75"/>
      <c r="C11" s="69"/>
      <c r="D11" s="103"/>
      <c r="E11" s="103" t="s">
        <v>254</v>
      </c>
      <c r="F11" s="77">
        <v>0</v>
      </c>
      <c r="G11" s="77" t="s">
        <v>206</v>
      </c>
      <c r="H11" s="123"/>
      <c r="I11" s="93" t="e">
        <f>VLOOKUP($B11,sumstats!$A:$XFD,2,FALSE)</f>
        <v>#N/A</v>
      </c>
      <c r="J11" s="93" t="e">
        <f>VLOOKUP($B11,sumstats!$A:$XFD,3,FALSE)</f>
        <v>#N/A</v>
      </c>
      <c r="K11" s="93" t="e">
        <f>VLOOKUP($B11,sumstats!$A:$XFD,4,FALSE)</f>
        <v>#N/A</v>
      </c>
      <c r="L11" s="93" t="e">
        <f>VLOOKUP($B11,sumstats!$A:$XFD,5,FALSE)</f>
        <v>#N/A</v>
      </c>
      <c r="M11" s="93" t="e">
        <f>VLOOKUP($B11,sumstats!$A:$XFD,6,FALSE)</f>
        <v>#N/A</v>
      </c>
      <c r="N11" s="93" t="e">
        <f>VLOOKUP($B11,sumstats!$A:$XFD,7,FALSE)</f>
        <v>#N/A</v>
      </c>
    </row>
    <row r="12" spans="1:14" s="79" customFormat="1" ht="13.5">
      <c r="A12" s="74" t="s">
        <v>80</v>
      </c>
      <c r="B12" s="75" t="s">
        <v>101</v>
      </c>
      <c r="C12" s="69" t="s">
        <v>156</v>
      </c>
      <c r="D12" s="103" t="s">
        <v>486</v>
      </c>
      <c r="E12" s="103" t="s">
        <v>230</v>
      </c>
      <c r="F12" s="77">
        <v>0</v>
      </c>
      <c r="G12" s="77" t="s">
        <v>206</v>
      </c>
      <c r="H12" s="123"/>
      <c r="I12" s="93">
        <f>VLOOKUP($B12,sumstats!$A:$XFD,2,FALSE)</f>
        <v>29151</v>
      </c>
      <c r="J12" s="93">
        <f>VLOOKUP($B12,sumstats!$A:$XFD,3,FALSE)</f>
        <v>20360394.9</v>
      </c>
      <c r="K12" s="93">
        <f>VLOOKUP($B12,sumstats!$A:$XFD,4,FALSE)</f>
        <v>43.67926</v>
      </c>
      <c r="L12" s="93">
        <f>VLOOKUP($B12,sumstats!$A:$XFD,5,FALSE)</f>
        <v>19.17283</v>
      </c>
      <c r="M12" s="93">
        <f>VLOOKUP($B12,sumstats!$A:$XFD,6,FALSE)</f>
        <v>1</v>
      </c>
      <c r="N12" s="93">
        <f>VLOOKUP($B12,sumstats!$A:$XFD,7,FALSE)</f>
        <v>120</v>
      </c>
    </row>
    <row r="13" spans="1:14" s="79" customFormat="1" ht="13.5">
      <c r="A13" s="74" t="s">
        <v>80</v>
      </c>
      <c r="B13" s="75" t="s">
        <v>275</v>
      </c>
      <c r="C13" s="69" t="s">
        <v>302</v>
      </c>
      <c r="D13" s="103" t="s">
        <v>487</v>
      </c>
      <c r="E13" s="103" t="s">
        <v>304</v>
      </c>
      <c r="F13" s="77">
        <v>0</v>
      </c>
      <c r="G13" s="77" t="s">
        <v>206</v>
      </c>
      <c r="H13" s="123"/>
      <c r="I13" s="93">
        <f>VLOOKUP($B13,sumstats!$A:$XFD,2,FALSE)</f>
        <v>29151</v>
      </c>
      <c r="J13" s="93">
        <f>VLOOKUP($B13,sumstats!$A:$XFD,3,FALSE)</f>
        <v>20360394.9</v>
      </c>
      <c r="K13" s="93">
        <f>VLOOKUP($B13,sumstats!$A:$XFD,4,FALSE)</f>
        <v>43.67926</v>
      </c>
      <c r="L13" s="93">
        <f>VLOOKUP($B13,sumstats!$A:$XFD,5,FALSE)</f>
        <v>19.17283</v>
      </c>
      <c r="M13" s="93">
        <f>VLOOKUP($B13,sumstats!$A:$XFD,6,FALSE)</f>
        <v>1</v>
      </c>
      <c r="N13" s="93">
        <f>VLOOKUP($B13,sumstats!$A:$XFD,7,FALSE)</f>
        <v>120</v>
      </c>
    </row>
    <row r="14" spans="1:14" s="79" customFormat="1" ht="13.5">
      <c r="A14" s="74" t="s">
        <v>80</v>
      </c>
      <c r="B14" s="75" t="s">
        <v>102</v>
      </c>
      <c r="C14" s="69" t="s">
        <v>157</v>
      </c>
      <c r="D14" s="103" t="s">
        <v>489</v>
      </c>
      <c r="E14" s="103" t="s">
        <v>488</v>
      </c>
      <c r="F14" s="77">
        <v>0</v>
      </c>
      <c r="G14" s="77" t="s">
        <v>206</v>
      </c>
      <c r="H14" s="123"/>
      <c r="I14" s="93">
        <f>VLOOKUP($B14,sumstats!$A:$XFD,2,FALSE)</f>
        <v>12229</v>
      </c>
      <c r="J14" s="93">
        <f>VLOOKUP($B14,sumstats!$A:$XFD,3,FALSE)</f>
        <v>9573529.59</v>
      </c>
      <c r="K14" s="93">
        <f>VLOOKUP($B14,sumstats!$A:$XFD,4,FALSE)</f>
        <v>52.71771</v>
      </c>
      <c r="L14" s="93">
        <f>VLOOKUP($B14,sumstats!$A:$XFD,5,FALSE)</f>
        <v>76.47623</v>
      </c>
      <c r="M14" s="93">
        <f>VLOOKUP($B14,sumstats!$A:$XFD,6,FALSE)</f>
        <v>1</v>
      </c>
      <c r="N14" s="93">
        <f>VLOOKUP($B14,sumstats!$A:$XFD,7,FALSE)</f>
        <v>576</v>
      </c>
    </row>
    <row r="15" spans="1:14" s="79" customFormat="1" ht="13.5">
      <c r="A15" s="74" t="s">
        <v>80</v>
      </c>
      <c r="B15" s="75" t="s">
        <v>103</v>
      </c>
      <c r="C15" s="69" t="s">
        <v>490</v>
      </c>
      <c r="D15" s="103" t="s">
        <v>491</v>
      </c>
      <c r="E15" s="103" t="s">
        <v>305</v>
      </c>
      <c r="F15" s="77">
        <v>0</v>
      </c>
      <c r="G15" s="77" t="s">
        <v>206</v>
      </c>
      <c r="H15" s="123"/>
      <c r="I15" s="93">
        <f>VLOOKUP($B15,sumstats!$A:$XFD,2,FALSE)</f>
        <v>29151</v>
      </c>
      <c r="J15" s="93">
        <f>VLOOKUP($B15,sumstats!$A:$XFD,3,FALSE)</f>
        <v>20360394.9</v>
      </c>
      <c r="K15" s="93">
        <f>VLOOKUP($B15,sumstats!$A:$XFD,4,FALSE)</f>
        <v>5.069197</v>
      </c>
      <c r="L15" s="93">
        <f>VLOOKUP($B15,sumstats!$A:$XFD,5,FALSE)</f>
        <v>2.344948</v>
      </c>
      <c r="M15" s="93">
        <f>VLOOKUP($B15,sumstats!$A:$XFD,6,FALSE)</f>
        <v>1</v>
      </c>
      <c r="N15" s="93">
        <f>VLOOKUP($B15,sumstats!$A:$XFD,7,FALSE)</f>
        <v>9</v>
      </c>
    </row>
    <row r="16" spans="1:14" s="79" customFormat="1" ht="13.5" hidden="1">
      <c r="A16" s="74" t="s">
        <v>80</v>
      </c>
      <c r="B16" s="75" t="s">
        <v>104</v>
      </c>
      <c r="C16" s="69" t="s">
        <v>158</v>
      </c>
      <c r="D16" s="103"/>
      <c r="E16" s="103" t="s">
        <v>234</v>
      </c>
      <c r="F16" s="77">
        <v>0</v>
      </c>
      <c r="G16" s="77" t="s">
        <v>206</v>
      </c>
      <c r="H16" s="123"/>
      <c r="I16" s="93" t="e">
        <f>VLOOKUP($B16,sumstats!$A:$XFD,2,FALSE)</f>
        <v>#N/A</v>
      </c>
      <c r="J16" s="93" t="e">
        <f>VLOOKUP($B16,sumstats!$A:$XFD,3,FALSE)</f>
        <v>#N/A</v>
      </c>
      <c r="K16" s="93" t="e">
        <f>VLOOKUP($B16,sumstats!$A:$XFD,4,FALSE)</f>
        <v>#N/A</v>
      </c>
      <c r="L16" s="93" t="e">
        <f>VLOOKUP($B16,sumstats!$A:$XFD,5,FALSE)</f>
        <v>#N/A</v>
      </c>
      <c r="M16" s="93" t="e">
        <f>VLOOKUP($B16,sumstats!$A:$XFD,6,FALSE)</f>
        <v>#N/A</v>
      </c>
      <c r="N16" s="93" t="e">
        <f>VLOOKUP($B16,sumstats!$A:$XFD,7,FALSE)</f>
        <v>#N/A</v>
      </c>
    </row>
    <row r="17" spans="1:14" s="79" customFormat="1" ht="13.5" hidden="1">
      <c r="A17" s="74" t="s">
        <v>80</v>
      </c>
      <c r="B17" s="75" t="s">
        <v>105</v>
      </c>
      <c r="C17" s="69" t="s">
        <v>207</v>
      </c>
      <c r="D17" s="103"/>
      <c r="E17" s="103" t="s">
        <v>235</v>
      </c>
      <c r="F17" s="77">
        <v>0</v>
      </c>
      <c r="G17" s="77" t="s">
        <v>206</v>
      </c>
      <c r="H17" s="123"/>
      <c r="I17" s="93" t="e">
        <f>VLOOKUP($B17,sumstats!$A:$XFD,2,FALSE)</f>
        <v>#N/A</v>
      </c>
      <c r="J17" s="93" t="e">
        <f>VLOOKUP($B17,sumstats!$A:$XFD,3,FALSE)</f>
        <v>#N/A</v>
      </c>
      <c r="K17" s="93" t="e">
        <f>VLOOKUP($B17,sumstats!$A:$XFD,4,FALSE)</f>
        <v>#N/A</v>
      </c>
      <c r="L17" s="93" t="e">
        <f>VLOOKUP($B17,sumstats!$A:$XFD,5,FALSE)</f>
        <v>#N/A</v>
      </c>
      <c r="M17" s="93" t="e">
        <f>VLOOKUP($B17,sumstats!$A:$XFD,6,FALSE)</f>
        <v>#N/A</v>
      </c>
      <c r="N17" s="93" t="e">
        <f>VLOOKUP($B17,sumstats!$A:$XFD,7,FALSE)</f>
        <v>#N/A</v>
      </c>
    </row>
    <row r="18" spans="1:14" s="79" customFormat="1" ht="13.5" hidden="1">
      <c r="A18" s="74" t="s">
        <v>80</v>
      </c>
      <c r="B18" s="75" t="s">
        <v>106</v>
      </c>
      <c r="C18" s="69" t="s">
        <v>159</v>
      </c>
      <c r="D18" s="103"/>
      <c r="E18" s="103" t="s">
        <v>236</v>
      </c>
      <c r="F18" s="77">
        <v>0</v>
      </c>
      <c r="G18" s="77" t="s">
        <v>206</v>
      </c>
      <c r="H18" s="123"/>
      <c r="I18" s="93" t="e">
        <f>VLOOKUP($B18,sumstats!$A:$XFD,2,FALSE)</f>
        <v>#N/A</v>
      </c>
      <c r="J18" s="93" t="e">
        <f>VLOOKUP($B18,sumstats!$A:$XFD,3,FALSE)</f>
        <v>#N/A</v>
      </c>
      <c r="K18" s="93" t="e">
        <f>VLOOKUP($B18,sumstats!$A:$XFD,4,FALSE)</f>
        <v>#N/A</v>
      </c>
      <c r="L18" s="93" t="e">
        <f>VLOOKUP($B18,sumstats!$A:$XFD,5,FALSE)</f>
        <v>#N/A</v>
      </c>
      <c r="M18" s="93" t="e">
        <f>VLOOKUP($B18,sumstats!$A:$XFD,6,FALSE)</f>
        <v>#N/A</v>
      </c>
      <c r="N18" s="93" t="e">
        <f>VLOOKUP($B18,sumstats!$A:$XFD,7,FALSE)</f>
        <v>#N/A</v>
      </c>
    </row>
    <row r="19" spans="1:14" s="79" customFormat="1" ht="13.5" hidden="1">
      <c r="A19" s="74" t="s">
        <v>80</v>
      </c>
      <c r="B19" s="75" t="s">
        <v>264</v>
      </c>
      <c r="C19" s="69" t="s">
        <v>265</v>
      </c>
      <c r="D19" s="103"/>
      <c r="E19" s="103" t="s">
        <v>266</v>
      </c>
      <c r="F19" s="77"/>
      <c r="G19" s="77"/>
      <c r="H19" s="123"/>
      <c r="I19" s="93" t="e">
        <f>VLOOKUP($B19,sumstats!$A:$XFD,2,FALSE)</f>
        <v>#N/A</v>
      </c>
      <c r="J19" s="93" t="e">
        <f>VLOOKUP($B19,sumstats!$A:$XFD,3,FALSE)</f>
        <v>#N/A</v>
      </c>
      <c r="K19" s="93" t="e">
        <f>VLOOKUP($B19,sumstats!$A:$XFD,4,FALSE)</f>
        <v>#N/A</v>
      </c>
      <c r="L19" s="93" t="e">
        <f>VLOOKUP($B19,sumstats!$A:$XFD,5,FALSE)</f>
        <v>#N/A</v>
      </c>
      <c r="M19" s="93" t="e">
        <f>VLOOKUP($B19,sumstats!$A:$XFD,6,FALSE)</f>
        <v>#N/A</v>
      </c>
      <c r="N19" s="93" t="e">
        <f>VLOOKUP($B19,sumstats!$A:$XFD,7,FALSE)</f>
        <v>#N/A</v>
      </c>
    </row>
    <row r="20" spans="1:14" s="79" customFormat="1" ht="13.5" hidden="1">
      <c r="A20" s="74" t="s">
        <v>80</v>
      </c>
      <c r="B20" s="75" t="s">
        <v>171</v>
      </c>
      <c r="C20" s="69" t="s">
        <v>178</v>
      </c>
      <c r="D20" s="103"/>
      <c r="E20" s="103" t="s">
        <v>233</v>
      </c>
      <c r="F20" s="77">
        <v>0</v>
      </c>
      <c r="G20" s="77" t="s">
        <v>206</v>
      </c>
      <c r="H20" s="123"/>
      <c r="I20" s="93">
        <f>VLOOKUP($B20,sumstats!$A:$XFD,2,FALSE)</f>
        <v>1833</v>
      </c>
      <c r="J20" s="93">
        <f>VLOOKUP($B20,sumstats!$A:$XFD,3,FALSE)</f>
        <v>1474688.44</v>
      </c>
      <c r="K20" s="93">
        <f>VLOOKUP($B20,sumstats!$A:$XFD,4,FALSE)</f>
        <v>1</v>
      </c>
      <c r="L20" s="93">
        <f>VLOOKUP($B20,sumstats!$A:$XFD,5,FALSE)</f>
        <v>0</v>
      </c>
      <c r="M20" s="93">
        <f>VLOOKUP($B20,sumstats!$A:$XFD,6,FALSE)</f>
        <v>1</v>
      </c>
      <c r="N20" s="93">
        <f>VLOOKUP($B20,sumstats!$A:$XFD,7,FALSE)</f>
        <v>1</v>
      </c>
    </row>
    <row r="21" spans="1:14" s="79" customFormat="1" ht="13.5">
      <c r="A21" s="74" t="s">
        <v>80</v>
      </c>
      <c r="B21" s="75" t="s">
        <v>171</v>
      </c>
      <c r="C21" s="69" t="s">
        <v>492</v>
      </c>
      <c r="D21" s="103" t="s">
        <v>493</v>
      </c>
      <c r="E21" s="103" t="s">
        <v>494</v>
      </c>
      <c r="F21" s="77">
        <v>0</v>
      </c>
      <c r="G21" s="77" t="s">
        <v>206</v>
      </c>
      <c r="H21" s="123"/>
      <c r="I21" s="93">
        <f>VLOOKUP($B21,sumstats!$A:$XFD,2,FALSE)</f>
        <v>1833</v>
      </c>
      <c r="J21" s="152">
        <f>VLOOKUP($B21,sumstats!$A:$XFD,3,FALSE)</f>
        <v>1474688.44</v>
      </c>
      <c r="K21" s="93">
        <f>VLOOKUP($B21,sumstats!$A:$XFD,4,FALSE)</f>
        <v>1</v>
      </c>
      <c r="L21" s="93">
        <f>VLOOKUP($B21,sumstats!$A:$XFD,5,FALSE)</f>
        <v>0</v>
      </c>
      <c r="M21" s="93">
        <f>VLOOKUP($B21,sumstats!$A:$XFD,6,FALSE)</f>
        <v>1</v>
      </c>
      <c r="N21" s="93">
        <f>VLOOKUP($B21,sumstats!$A:$XFD,7,FALSE)</f>
        <v>1</v>
      </c>
    </row>
    <row r="22" spans="1:14" s="79" customFormat="1" ht="99.75" customHeight="1">
      <c r="A22" s="74"/>
      <c r="B22" s="75" t="s">
        <v>323</v>
      </c>
      <c r="C22" s="69" t="s">
        <v>495</v>
      </c>
      <c r="D22" s="103" t="s">
        <v>496</v>
      </c>
      <c r="E22" s="103" t="s">
        <v>497</v>
      </c>
      <c r="F22" s="77">
        <v>0</v>
      </c>
      <c r="G22" s="77" t="s">
        <v>206</v>
      </c>
      <c r="H22" s="123"/>
      <c r="I22" s="93">
        <f>VLOOKUP($B22,sumstats!$A:$XFD,2,FALSE)</f>
        <v>29151</v>
      </c>
      <c r="J22" s="152">
        <f>VLOOKUP($B22,sumstats!$A:$XFD,3,FALSE)</f>
        <v>20360394.9</v>
      </c>
      <c r="K22" s="93">
        <f>VLOOKUP($B22,sumstats!$A:$XFD,4,FALSE)</f>
        <v>1.976256</v>
      </c>
      <c r="L22" s="93">
        <f>VLOOKUP($B22,sumstats!$A:$XFD,5,FALSE)</f>
        <v>1.279659</v>
      </c>
      <c r="M22" s="93">
        <f>VLOOKUP($B22,sumstats!$A:$XFD,6,FALSE)</f>
        <v>1</v>
      </c>
      <c r="N22" s="93">
        <f>VLOOKUP($B22,sumstats!$A:$XFD,7,FALSE)</f>
        <v>5</v>
      </c>
    </row>
    <row r="23" spans="1:14" s="79" customFormat="1" ht="13.5">
      <c r="A23" s="74"/>
      <c r="B23" s="75" t="s">
        <v>322</v>
      </c>
      <c r="C23" s="69" t="s">
        <v>1671</v>
      </c>
      <c r="D23" s="103" t="s">
        <v>499</v>
      </c>
      <c r="E23" s="103" t="s">
        <v>498</v>
      </c>
      <c r="F23" s="77">
        <v>0</v>
      </c>
      <c r="G23" s="77" t="s">
        <v>206</v>
      </c>
      <c r="H23" s="123"/>
      <c r="I23" s="93">
        <f>VLOOKUP($B23,sumstats!$A:$XFD,2,FALSE)</f>
        <v>22826</v>
      </c>
      <c r="J23" s="152">
        <f>VLOOKUP($B23,sumstats!$A:$XFD,3,FALSE)</f>
        <v>14816331.7</v>
      </c>
      <c r="K23" s="93">
        <f>VLOOKUP($B23,sumstats!$A:$XFD,4,FALSE)</f>
        <v>6.714466</v>
      </c>
      <c r="L23" s="93">
        <f>VLOOKUP($B23,sumstats!$A:$XFD,5,FALSE)</f>
        <v>5.327899</v>
      </c>
      <c r="M23" s="93">
        <f>VLOOKUP($B23,sumstats!$A:$XFD,6,FALSE)</f>
        <v>1</v>
      </c>
      <c r="N23" s="93">
        <f>VLOOKUP($B23,sumstats!$A:$XFD,7,FALSE)</f>
        <v>16</v>
      </c>
    </row>
    <row r="24" spans="1:14" s="79" customFormat="1" ht="132" customHeight="1">
      <c r="A24" s="74"/>
      <c r="B24" s="75" t="s">
        <v>276</v>
      </c>
      <c r="C24" s="69" t="s">
        <v>506</v>
      </c>
      <c r="D24" s="103" t="s">
        <v>503</v>
      </c>
      <c r="E24" s="153" t="s">
        <v>500</v>
      </c>
      <c r="F24" s="77">
        <v>0</v>
      </c>
      <c r="G24" s="77" t="s">
        <v>206</v>
      </c>
      <c r="H24" s="123"/>
      <c r="I24" s="93">
        <f>VLOOKUP($B24,sumstats!$A:$XFD,2,FALSE)</f>
        <v>11823</v>
      </c>
      <c r="J24" s="93">
        <f>VLOOKUP($B24,sumstats!$A:$XFD,3,FALSE)</f>
        <v>9847350.54</v>
      </c>
      <c r="K24" s="93">
        <f>VLOOKUP($B24,sumstats!$A:$XFD,4,FALSE)</f>
        <v>1</v>
      </c>
      <c r="L24" s="93">
        <f>VLOOKUP($B24,sumstats!$A:$XFD,5,FALSE)</f>
        <v>0</v>
      </c>
      <c r="M24" s="93">
        <f>VLOOKUP($B24,sumstats!$A:$XFD,6,FALSE)</f>
        <v>1</v>
      </c>
      <c r="N24" s="93">
        <f>VLOOKUP($B24,sumstats!$A:$XFD,7,FALSE)</f>
        <v>1</v>
      </c>
    </row>
    <row r="25" spans="1:14" s="79" customFormat="1" ht="63" customHeight="1">
      <c r="A25" s="74"/>
      <c r="B25" s="75" t="s">
        <v>277</v>
      </c>
      <c r="C25" s="69" t="s">
        <v>507</v>
      </c>
      <c r="D25" s="103" t="s">
        <v>504</v>
      </c>
      <c r="E25" s="103" t="s">
        <v>501</v>
      </c>
      <c r="F25" s="77">
        <v>0</v>
      </c>
      <c r="G25" s="77" t="s">
        <v>206</v>
      </c>
      <c r="H25" s="123"/>
      <c r="I25" s="93">
        <f>VLOOKUP($B25,sumstats!$A:$XFD,2,FALSE)</f>
        <v>9935</v>
      </c>
      <c r="J25" s="93">
        <f>VLOOKUP($B25,sumstats!$A:$XFD,3,FALSE)</f>
        <v>8707272.68</v>
      </c>
      <c r="K25" s="93">
        <f>VLOOKUP($B25,sumstats!$A:$XFD,4,FALSE)</f>
        <v>1</v>
      </c>
      <c r="L25" s="93">
        <f>VLOOKUP($B25,sumstats!$A:$XFD,5,FALSE)</f>
        <v>0</v>
      </c>
      <c r="M25" s="93">
        <f>VLOOKUP($B25,sumstats!$A:$XFD,6,FALSE)</f>
        <v>1</v>
      </c>
      <c r="N25" s="93">
        <f>VLOOKUP($B25,sumstats!$A:$XFD,7,FALSE)</f>
        <v>1</v>
      </c>
    </row>
    <row r="26" spans="1:14" s="79" customFormat="1" ht="13.5">
      <c r="A26" s="74"/>
      <c r="B26" s="75" t="s">
        <v>278</v>
      </c>
      <c r="C26" s="69" t="s">
        <v>508</v>
      </c>
      <c r="D26" s="103" t="s">
        <v>505</v>
      </c>
      <c r="E26" s="103" t="s">
        <v>502</v>
      </c>
      <c r="F26" s="77">
        <v>0</v>
      </c>
      <c r="G26" s="77" t="s">
        <v>206</v>
      </c>
      <c r="H26" s="123"/>
      <c r="I26" s="93">
        <f>VLOOKUP($B26,sumstats!$A:$XFD,2,FALSE)</f>
        <v>7778</v>
      </c>
      <c r="J26" s="93">
        <f>VLOOKUP($B26,sumstats!$A:$XFD,3,FALSE)</f>
        <v>6885741.77</v>
      </c>
      <c r="K26" s="93">
        <f>VLOOKUP($B26,sumstats!$A:$XFD,4,FALSE)</f>
        <v>1</v>
      </c>
      <c r="L26" s="93">
        <f>VLOOKUP($B26,sumstats!$A:$XFD,5,FALSE)</f>
        <v>0</v>
      </c>
      <c r="M26" s="93">
        <f>VLOOKUP($B26,sumstats!$A:$XFD,6,FALSE)</f>
        <v>1</v>
      </c>
      <c r="N26" s="93">
        <f>VLOOKUP($B26,sumstats!$A:$XFD,7,FALSE)</f>
        <v>1</v>
      </c>
    </row>
    <row r="27" spans="2:14" ht="13.5">
      <c r="B27" s="75" t="s">
        <v>324</v>
      </c>
      <c r="C27" s="69" t="s">
        <v>509</v>
      </c>
      <c r="D27" s="103" t="s">
        <v>510</v>
      </c>
      <c r="E27" s="103" t="s">
        <v>511</v>
      </c>
      <c r="F27" s="77">
        <v>0</v>
      </c>
      <c r="G27" s="77" t="s">
        <v>206</v>
      </c>
      <c r="H27" s="81"/>
      <c r="I27" s="93">
        <f>VLOOKUP($B27,sumstats!$A:$XFD,2,FALSE)</f>
        <v>2411</v>
      </c>
      <c r="J27" s="93">
        <f>VLOOKUP($B27,sumstats!$A:$XFD,3,FALSE)</f>
        <v>1860002.87</v>
      </c>
      <c r="K27" s="93">
        <f>VLOOKUP($B27,sumstats!$A:$XFD,4,FALSE)</f>
        <v>1</v>
      </c>
      <c r="L27" s="93">
        <f>VLOOKUP($B27,sumstats!$A:$XFD,5,FALSE)</f>
        <v>0</v>
      </c>
      <c r="M27" s="93">
        <f>VLOOKUP($B27,sumstats!$A:$XFD,6,FALSE)</f>
        <v>1</v>
      </c>
      <c r="N27" s="93">
        <f>VLOOKUP($B27,sumstats!$A:$XFD,7,FALSE)</f>
        <v>1</v>
      </c>
    </row>
    <row r="28" spans="3:14" ht="12">
      <c r="C28" s="69"/>
      <c r="D28" s="154"/>
      <c r="E28" s="77"/>
      <c r="F28" s="76"/>
      <c r="G28" s="76"/>
      <c r="H28" s="81"/>
      <c r="I28" s="78"/>
      <c r="J28" s="78"/>
      <c r="K28" s="78"/>
      <c r="L28" s="78"/>
      <c r="M28" s="78"/>
      <c r="N28" s="78"/>
    </row>
    <row r="29" spans="3:14" ht="12">
      <c r="C29" s="69"/>
      <c r="D29" s="154"/>
      <c r="E29" s="77"/>
      <c r="F29" s="76"/>
      <c r="G29" s="76"/>
      <c r="H29" s="81"/>
      <c r="I29" s="78"/>
      <c r="J29" s="78"/>
      <c r="K29" s="78"/>
      <c r="L29" s="78"/>
      <c r="M29" s="78"/>
      <c r="N29" s="78"/>
    </row>
    <row r="30" spans="3:14" ht="12">
      <c r="C30" s="69"/>
      <c r="D30" s="154"/>
      <c r="E30" s="77"/>
      <c r="F30" s="76"/>
      <c r="G30" s="76"/>
      <c r="H30" s="81"/>
      <c r="I30" s="78"/>
      <c r="J30" s="78"/>
      <c r="K30" s="78"/>
      <c r="L30" s="78"/>
      <c r="M30" s="78"/>
      <c r="N30" s="78"/>
    </row>
    <row r="31" spans="3:14" ht="12">
      <c r="C31" s="69"/>
      <c r="D31" s="154"/>
      <c r="E31" s="77"/>
      <c r="F31" s="76"/>
      <c r="G31" s="76"/>
      <c r="H31" s="81"/>
      <c r="I31" s="78"/>
      <c r="J31" s="78"/>
      <c r="K31" s="78"/>
      <c r="L31" s="78"/>
      <c r="M31" s="78"/>
      <c r="N31" s="78"/>
    </row>
    <row r="32" spans="3:14" ht="12">
      <c r="C32" s="69"/>
      <c r="D32" s="154"/>
      <c r="E32" s="77"/>
      <c r="F32" s="76"/>
      <c r="G32" s="76"/>
      <c r="H32" s="81"/>
      <c r="I32" s="78"/>
      <c r="J32" s="78"/>
      <c r="K32" s="78"/>
      <c r="L32" s="78"/>
      <c r="M32" s="78"/>
      <c r="N32" s="78"/>
    </row>
    <row r="33" spans="3:14" ht="12">
      <c r="C33" s="69"/>
      <c r="D33" s="154"/>
      <c r="E33" s="77"/>
      <c r="F33" s="76"/>
      <c r="G33" s="76"/>
      <c r="H33" s="81"/>
      <c r="I33" s="78"/>
      <c r="J33" s="78"/>
      <c r="K33" s="78"/>
      <c r="L33" s="78"/>
      <c r="M33" s="78"/>
      <c r="N33" s="78"/>
    </row>
    <row r="34" spans="3:14" ht="12">
      <c r="C34" s="69"/>
      <c r="D34" s="154"/>
      <c r="E34" s="77"/>
      <c r="F34" s="76"/>
      <c r="G34" s="76"/>
      <c r="H34" s="81"/>
      <c r="I34" s="78"/>
      <c r="J34" s="78"/>
      <c r="K34" s="78"/>
      <c r="L34" s="78"/>
      <c r="M34" s="78"/>
      <c r="N34" s="78"/>
    </row>
    <row r="35" spans="3:14" ht="12">
      <c r="C35" s="69"/>
      <c r="D35" s="154"/>
      <c r="E35" s="77"/>
      <c r="F35" s="76"/>
      <c r="G35" s="76"/>
      <c r="H35" s="81"/>
      <c r="I35" s="78"/>
      <c r="J35" s="78"/>
      <c r="K35" s="78"/>
      <c r="L35" s="78"/>
      <c r="M35" s="78"/>
      <c r="N35" s="78"/>
    </row>
    <row r="36" spans="3:14" ht="12">
      <c r="C36" s="69"/>
      <c r="D36" s="154"/>
      <c r="E36" s="77"/>
      <c r="F36" s="76"/>
      <c r="G36" s="76"/>
      <c r="H36" s="81"/>
      <c r="I36" s="78"/>
      <c r="J36" s="78"/>
      <c r="K36" s="78"/>
      <c r="L36" s="78"/>
      <c r="M36" s="78"/>
      <c r="N36" s="78"/>
    </row>
    <row r="37" spans="3:14" ht="12">
      <c r="C37" s="69"/>
      <c r="D37" s="154"/>
      <c r="E37" s="77"/>
      <c r="F37" s="76"/>
      <c r="G37" s="76"/>
      <c r="H37" s="81"/>
      <c r="I37" s="78"/>
      <c r="J37" s="78"/>
      <c r="K37" s="78"/>
      <c r="L37" s="78"/>
      <c r="M37" s="78"/>
      <c r="N37" s="78"/>
    </row>
    <row r="38" spans="3:14" ht="12">
      <c r="C38" s="69"/>
      <c r="D38" s="154"/>
      <c r="E38" s="77"/>
      <c r="F38" s="76"/>
      <c r="G38" s="76"/>
      <c r="H38" s="81"/>
      <c r="I38" s="78"/>
      <c r="J38" s="78"/>
      <c r="K38" s="78"/>
      <c r="L38" s="78"/>
      <c r="M38" s="78"/>
      <c r="N38" s="78"/>
    </row>
  </sheetData>
  <sheetProtection/>
  <protectedRanges>
    <protectedRange password="C580" sqref="H4:H5" name="Rango1_3"/>
    <protectedRange password="C580" sqref="G2:H3 I2:N2 D2:E3" name="Rango1_6"/>
    <protectedRange password="C580" sqref="C27:C65470 C17:C19" name="Rango1"/>
    <protectedRange password="C580" sqref="I3:N3" name="Rango1_2"/>
  </protectedRanges>
  <conditionalFormatting sqref="A28:W177 A4:W7 A12:W12 A14:W20 A21:E21 H21:W23 A27:C27 H27 O27:W27 E8:W9 E11:W11 A23:E23 A22:D22 E27">
    <cfRule type="expression" priority="43" dxfId="0" stopIfTrue="1">
      <formula>$A4="*"</formula>
    </cfRule>
  </conditionalFormatting>
  <conditionalFormatting sqref="E10:W10">
    <cfRule type="expression" priority="40" dxfId="0" stopIfTrue="1">
      <formula>$A10="*"</formula>
    </cfRule>
  </conditionalFormatting>
  <conditionalFormatting sqref="A13:W13">
    <cfRule type="expression" priority="36" dxfId="0" stopIfTrue="1">
      <formula>$A13="*"</formula>
    </cfRule>
  </conditionalFormatting>
  <conditionalFormatting sqref="A24:W24">
    <cfRule type="expression" priority="33" dxfId="0" stopIfTrue="1">
      <formula>$A24="*"</formula>
    </cfRule>
  </conditionalFormatting>
  <conditionalFormatting sqref="A25:B25 D25 F25:W25">
    <cfRule type="expression" priority="32" dxfId="0" stopIfTrue="1">
      <formula>$A25="*"</formula>
    </cfRule>
  </conditionalFormatting>
  <conditionalFormatting sqref="A26:B26 D26:W26 I27:N27">
    <cfRule type="expression" priority="31" dxfId="0" stopIfTrue="1">
      <formula>$A26="*"</formula>
    </cfRule>
  </conditionalFormatting>
  <conditionalFormatting sqref="F23">
    <cfRule type="expression" priority="12" dxfId="0" stopIfTrue="1">
      <formula>$A23="*"</formula>
    </cfRule>
  </conditionalFormatting>
  <conditionalFormatting sqref="F22">
    <cfRule type="expression" priority="11" dxfId="0" stopIfTrue="1">
      <formula>$A22="*"</formula>
    </cfRule>
  </conditionalFormatting>
  <conditionalFormatting sqref="F21">
    <cfRule type="expression" priority="10" dxfId="0" stopIfTrue="1">
      <formula>$A21="*"</formula>
    </cfRule>
  </conditionalFormatting>
  <conditionalFormatting sqref="E25">
    <cfRule type="expression" priority="17" dxfId="0" stopIfTrue="1">
      <formula>$A25="*"</formula>
    </cfRule>
  </conditionalFormatting>
  <conditionalFormatting sqref="G22">
    <cfRule type="expression" priority="8" dxfId="0" stopIfTrue="1">
      <formula>$A22="*"</formula>
    </cfRule>
  </conditionalFormatting>
  <conditionalFormatting sqref="G27">
    <cfRule type="expression" priority="6" dxfId="0" stopIfTrue="1">
      <formula>$A27="*"</formula>
    </cfRule>
  </conditionalFormatting>
  <conditionalFormatting sqref="F27">
    <cfRule type="expression" priority="5" dxfId="0" stopIfTrue="1">
      <formula>$A27="*"</formula>
    </cfRule>
  </conditionalFormatting>
  <conditionalFormatting sqref="G21">
    <cfRule type="expression" priority="9" dxfId="0" stopIfTrue="1">
      <formula>$A21="*"</formula>
    </cfRule>
  </conditionalFormatting>
  <conditionalFormatting sqref="G23">
    <cfRule type="expression" priority="7" dxfId="0" stopIfTrue="1">
      <formula>$A23="*"</formula>
    </cfRule>
  </conditionalFormatting>
  <conditionalFormatting sqref="E22">
    <cfRule type="expression" priority="4" dxfId="0" stopIfTrue="1">
      <formula>$A22="*"</formula>
    </cfRule>
  </conditionalFormatting>
  <conditionalFormatting sqref="C25">
    <cfRule type="expression" priority="3" dxfId="0" stopIfTrue="1">
      <formula>$A25="*"</formula>
    </cfRule>
  </conditionalFormatting>
  <conditionalFormatting sqref="C26">
    <cfRule type="expression" priority="2" dxfId="0" stopIfTrue="1">
      <formula>$A26="*"</formula>
    </cfRule>
  </conditionalFormatting>
  <conditionalFormatting sqref="D27">
    <cfRule type="expression" priority="1" dxfId="0" stopIfTrue="1">
      <formula>$A27="*"</formula>
    </cfRule>
  </conditionalFormatting>
  <printOptions gridLines="1"/>
  <pageMargins left="0.7874015748031497" right="0.7874015748031497" top="0.3937007874015748" bottom="0.5905511811023623" header="0.3937007874015748" footer="0.3937007874015748"/>
  <pageSetup horizontalDpi="600" verticalDpi="600" orientation="landscape" pageOrder="overThenDown" paperSize="9" r:id="rId2"/>
  <headerFooter alignWithMargins="0">
    <oddFooter>&amp;L&amp;F&amp;C&amp;D&amp;R&amp;P/&amp;N</oddFooter>
  </headerFooter>
  <colBreaks count="3" manualBreakCount="3">
    <brk id="4" max="65535" man="1"/>
    <brk id="8" max="65535" man="1"/>
    <brk id="13" max="65535" man="1"/>
  </colBreaks>
  <legacyDrawing r:id="rId1"/>
</worksheet>
</file>

<file path=xl/worksheets/sheet7.xml><?xml version="1.0" encoding="utf-8"?>
<worksheet xmlns="http://schemas.openxmlformats.org/spreadsheetml/2006/main" xmlns:r="http://schemas.openxmlformats.org/officeDocument/2006/relationships">
  <sheetPr codeName="Hoja5"/>
  <dimension ref="A1:O67"/>
  <sheetViews>
    <sheetView zoomScaleSheetLayoutView="95" zoomScalePageLayoutView="0" workbookViewId="0" topLeftCell="A1">
      <pane xSplit="3" ySplit="3" topLeftCell="D5" activePane="bottomRight" state="frozen"/>
      <selection pane="topLeft" activeCell="G43" sqref="G43"/>
      <selection pane="topRight" activeCell="G43" sqref="G43"/>
      <selection pane="bottomLeft" activeCell="G43" sqref="G43"/>
      <selection pane="bottomRight" activeCell="A3" sqref="A3"/>
    </sheetView>
  </sheetViews>
  <sheetFormatPr defaultColWidth="9.140625" defaultRowHeight="12.75"/>
  <cols>
    <col min="1" max="1" width="1.7109375" style="74" customWidth="1"/>
    <col min="2" max="2" width="11.28125" style="75" bestFit="1" customWidth="1"/>
    <col min="3" max="3" width="26.421875" style="83" customWidth="1"/>
    <col min="4" max="4" width="61.421875" style="80" customWidth="1"/>
    <col min="5" max="5" width="44.7109375" style="86" customWidth="1"/>
    <col min="6" max="6" width="13.28125" style="84" customWidth="1"/>
    <col min="7" max="7" width="11.421875" style="84" customWidth="1"/>
    <col min="8" max="8" width="8.8515625" style="87" customWidth="1"/>
    <col min="9" max="9" width="13.421875" style="78" customWidth="1"/>
    <col min="10" max="10" width="15.140625" style="78" customWidth="1"/>
    <col min="11" max="11" width="13.57421875" style="78" customWidth="1"/>
    <col min="12" max="12" width="13.28125" style="78" customWidth="1"/>
    <col min="13" max="13" width="11.140625" style="78" customWidth="1"/>
    <col min="14" max="14" width="13.7109375" style="78" customWidth="1"/>
    <col min="15" max="16384" width="9.140625" style="82" customWidth="1"/>
  </cols>
  <sheetData>
    <row r="1" spans="1:14" s="31" customFormat="1" ht="27">
      <c r="A1" s="70"/>
      <c r="B1" s="68" t="s">
        <v>46</v>
      </c>
      <c r="C1" s="30"/>
      <c r="E1" s="30"/>
      <c r="F1" s="32"/>
      <c r="G1" s="32"/>
      <c r="H1" s="71"/>
      <c r="I1" s="30"/>
      <c r="J1" s="33"/>
      <c r="K1" s="33"/>
      <c r="L1" s="33"/>
      <c r="M1" s="33"/>
      <c r="N1" s="33"/>
    </row>
    <row r="2" spans="1:14" s="31" customFormat="1" ht="12.75">
      <c r="A2" s="72"/>
      <c r="B2" s="34"/>
      <c r="C2" s="35"/>
      <c r="D2" s="36"/>
      <c r="E2" s="37" t="s">
        <v>40</v>
      </c>
      <c r="G2" s="38"/>
      <c r="H2" s="67"/>
      <c r="I2" s="73" t="s">
        <v>55</v>
      </c>
      <c r="J2" s="39"/>
      <c r="K2" s="39"/>
      <c r="L2" s="40"/>
      <c r="M2" s="40"/>
      <c r="N2" s="40"/>
    </row>
    <row r="3" spans="2:14" s="63" customFormat="1" ht="22.5">
      <c r="B3" s="63" t="s">
        <v>78</v>
      </c>
      <c r="C3" s="64" t="s">
        <v>36</v>
      </c>
      <c r="D3" s="63" t="s">
        <v>82</v>
      </c>
      <c r="E3" s="63" t="s">
        <v>83</v>
      </c>
      <c r="F3" s="65" t="s">
        <v>52</v>
      </c>
      <c r="G3" s="65" t="s">
        <v>53</v>
      </c>
      <c r="H3" s="65" t="s">
        <v>54</v>
      </c>
      <c r="I3" s="89" t="s">
        <v>166</v>
      </c>
      <c r="J3" s="66" t="s">
        <v>79</v>
      </c>
      <c r="K3" s="66" t="s">
        <v>48</v>
      </c>
      <c r="L3" s="66" t="s">
        <v>24</v>
      </c>
      <c r="M3" s="66" t="s">
        <v>47</v>
      </c>
      <c r="N3" s="66" t="s">
        <v>41</v>
      </c>
    </row>
    <row r="4" spans="1:14" s="79" customFormat="1" ht="13.5">
      <c r="A4" s="74" t="s">
        <v>80</v>
      </c>
      <c r="B4" s="75" t="s">
        <v>115</v>
      </c>
      <c r="C4" s="69" t="s">
        <v>142</v>
      </c>
      <c r="D4" s="75" t="s">
        <v>514</v>
      </c>
      <c r="E4" s="75" t="s">
        <v>237</v>
      </c>
      <c r="F4" s="122">
        <v>1</v>
      </c>
      <c r="G4" s="77" t="s">
        <v>206</v>
      </c>
      <c r="H4" s="123">
        <v>0</v>
      </c>
      <c r="I4" s="93">
        <f>VLOOKUP($B4,sumstats!$A:$XFD,2,FALSE)</f>
        <v>14155</v>
      </c>
      <c r="J4" s="93">
        <f>VLOOKUP($B4,sumstats!$A:$XFD,3,FALSE)</f>
        <v>11054895.7</v>
      </c>
      <c r="K4" s="93">
        <f>VLOOKUP($B4,sumstats!$A:$XFD,4,FALSE)</f>
        <v>1162400</v>
      </c>
      <c r="L4" s="93">
        <f>VLOOKUP($B4,sumstats!$A:$XFD,5,FALSE)</f>
        <v>3967151</v>
      </c>
      <c r="M4" s="93">
        <f>VLOOKUP($B4,sumstats!$A:$XFD,6,FALSE)</f>
        <v>2500</v>
      </c>
      <c r="N4" s="93">
        <f>VLOOKUP($B4,sumstats!$A:$XFD,7,FALSE)</f>
        <v>250000000</v>
      </c>
    </row>
    <row r="5" spans="1:14" s="79" customFormat="1" ht="13.5">
      <c r="A5" s="74"/>
      <c r="B5" s="75" t="s">
        <v>290</v>
      </c>
      <c r="C5" s="69" t="s">
        <v>142</v>
      </c>
      <c r="D5" s="75" t="s">
        <v>515</v>
      </c>
      <c r="E5" s="75" t="s">
        <v>516</v>
      </c>
      <c r="F5" s="122">
        <v>1</v>
      </c>
      <c r="G5" s="77" t="s">
        <v>206</v>
      </c>
      <c r="H5" s="123">
        <v>0</v>
      </c>
      <c r="I5" s="93">
        <f>VLOOKUP($B5,sumstats!$A:$XFD,2,FALSE)</f>
        <v>6668</v>
      </c>
      <c r="J5" s="93">
        <f>VLOOKUP($B5,sumstats!$A:$XFD,3,FALSE)</f>
        <v>5889892.42</v>
      </c>
      <c r="K5" s="93">
        <f>VLOOKUP($B5,sumstats!$A:$XFD,4,FALSE)</f>
        <v>1282813</v>
      </c>
      <c r="L5" s="93">
        <f>VLOOKUP($B5,sumstats!$A:$XFD,5,FALSE)</f>
        <v>1276912</v>
      </c>
      <c r="M5" s="93">
        <f>VLOOKUP($B5,sumstats!$A:$XFD,6,FALSE)</f>
        <v>32000</v>
      </c>
      <c r="N5" s="93">
        <f>VLOOKUP($B5,sumstats!$A:$XFD,7,FALSE)</f>
        <v>25000000</v>
      </c>
    </row>
    <row r="6" spans="1:14" s="79" customFormat="1" ht="13.5">
      <c r="A6" s="74"/>
      <c r="B6" s="75" t="s">
        <v>289</v>
      </c>
      <c r="C6" s="69" t="s">
        <v>142</v>
      </c>
      <c r="D6" s="75" t="s">
        <v>517</v>
      </c>
      <c r="E6" s="75" t="s">
        <v>518</v>
      </c>
      <c r="F6" s="122">
        <v>1</v>
      </c>
      <c r="G6" s="77" t="s">
        <v>206</v>
      </c>
      <c r="H6" s="123">
        <v>0</v>
      </c>
      <c r="I6" s="93">
        <f>VLOOKUP($B6,sumstats!$A:$XFD,2,FALSE)</f>
        <v>6387</v>
      </c>
      <c r="J6" s="93">
        <f>VLOOKUP($B6,sumstats!$A:$XFD,3,FALSE)</f>
        <v>4176725.38</v>
      </c>
      <c r="K6" s="93">
        <f>VLOOKUP($B6,sumstats!$A:$XFD,4,FALSE)</f>
        <v>603691.9</v>
      </c>
      <c r="L6" s="93">
        <f>VLOOKUP($B6,sumstats!$A:$XFD,5,FALSE)</f>
        <v>735071.5</v>
      </c>
      <c r="M6" s="93">
        <f>VLOOKUP($B6,sumstats!$A:$XFD,6,FALSE)</f>
        <v>10000</v>
      </c>
      <c r="N6" s="93">
        <f>VLOOKUP($B6,sumstats!$A:$XFD,7,FALSE)</f>
        <v>16000000</v>
      </c>
    </row>
    <row r="7" spans="1:14" s="79" customFormat="1" ht="13.5">
      <c r="A7" s="74"/>
      <c r="B7" s="75" t="s">
        <v>288</v>
      </c>
      <c r="C7" s="69" t="s">
        <v>142</v>
      </c>
      <c r="D7" s="75" t="s">
        <v>519</v>
      </c>
      <c r="E7" s="75" t="s">
        <v>520</v>
      </c>
      <c r="F7" s="122">
        <v>1</v>
      </c>
      <c r="G7" s="77" t="s">
        <v>206</v>
      </c>
      <c r="H7" s="123">
        <v>0</v>
      </c>
      <c r="I7" s="93">
        <f>VLOOKUP($B7,sumstats!$A:$XFD,2,FALSE)</f>
        <v>5969</v>
      </c>
      <c r="J7" s="93">
        <f>VLOOKUP($B7,sumstats!$A:$XFD,3,FALSE)</f>
        <v>5080957.49</v>
      </c>
      <c r="K7" s="93">
        <f>VLOOKUP($B7,sumstats!$A:$XFD,4,FALSE)</f>
        <v>155916.3</v>
      </c>
      <c r="L7" s="93">
        <f>VLOOKUP($B7,sumstats!$A:$XFD,5,FALSE)</f>
        <v>306255.1</v>
      </c>
      <c r="M7" s="93">
        <f>VLOOKUP($B7,sumstats!$A:$XFD,6,FALSE)</f>
        <v>416.6667</v>
      </c>
      <c r="N7" s="93">
        <f>VLOOKUP($B7,sumstats!$A:$XFD,7,FALSE)</f>
        <v>8000000</v>
      </c>
    </row>
    <row r="8" spans="1:14" s="102" customFormat="1" ht="13.5">
      <c r="A8" s="98" t="s">
        <v>80</v>
      </c>
      <c r="B8" s="99" t="s">
        <v>167</v>
      </c>
      <c r="C8" s="100" t="s">
        <v>522</v>
      </c>
      <c r="D8" s="101" t="s">
        <v>521</v>
      </c>
      <c r="E8" s="75" t="s">
        <v>239</v>
      </c>
      <c r="F8" s="124">
        <v>1</v>
      </c>
      <c r="G8" s="77" t="s">
        <v>206</v>
      </c>
      <c r="H8" s="124">
        <v>0</v>
      </c>
      <c r="I8" s="93">
        <f>VLOOKUP($B8,sumstats!$A:$XFD,2,FALSE)</f>
        <v>2192</v>
      </c>
      <c r="J8" s="93">
        <f>VLOOKUP($B8,sumstats!$A:$XFD,3,FALSE)</f>
        <v>1480060.79</v>
      </c>
      <c r="K8" s="93">
        <f>VLOOKUP($B8,sumstats!$A:$XFD,4,FALSE)</f>
        <v>166674.6</v>
      </c>
      <c r="L8" s="93">
        <f>VLOOKUP($B8,sumstats!$A:$XFD,5,FALSE)</f>
        <v>238653</v>
      </c>
      <c r="M8" s="93">
        <f>VLOOKUP($B8,sumstats!$A:$XFD,6,FALSE)</f>
        <v>1000</v>
      </c>
      <c r="N8" s="93">
        <f>VLOOKUP($B8,sumstats!$A:$XFD,7,FALSE)</f>
        <v>3850000</v>
      </c>
    </row>
    <row r="9" spans="1:14" s="102" customFormat="1" ht="13.5" hidden="1">
      <c r="A9" s="98" t="s">
        <v>80</v>
      </c>
      <c r="B9" s="99" t="s">
        <v>255</v>
      </c>
      <c r="C9" s="100" t="s">
        <v>256</v>
      </c>
      <c r="D9" s="101"/>
      <c r="E9" s="75" t="s">
        <v>257</v>
      </c>
      <c r="F9" s="124">
        <v>1</v>
      </c>
      <c r="G9" s="77" t="s">
        <v>206</v>
      </c>
      <c r="H9" s="124">
        <v>0</v>
      </c>
      <c r="I9" s="93" t="e">
        <f>VLOOKUP($B9,sumstats!$A:$XFD,2,FALSE)</f>
        <v>#N/A</v>
      </c>
      <c r="J9" s="93" t="e">
        <f>VLOOKUP($B9,sumstats!$A:$XFD,2,FALSE)</f>
        <v>#N/A</v>
      </c>
      <c r="K9" s="93" t="e">
        <f>VLOOKUP($B9,sumstats!$A:$XFD,2,FALSE)</f>
        <v>#N/A</v>
      </c>
      <c r="L9" s="93" t="e">
        <f>VLOOKUP($B9,sumstats!$A:$XFD,2,FALSE)</f>
        <v>#N/A</v>
      </c>
      <c r="M9" s="93" t="e">
        <f>VLOOKUP($B9,sumstats!$A:$XFD,2,FALSE)</f>
        <v>#N/A</v>
      </c>
      <c r="N9" s="93" t="e">
        <f>VLOOKUP($B9,sumstats!$A:$XFD,2,FALSE)</f>
        <v>#N/A</v>
      </c>
    </row>
    <row r="10" spans="1:14" s="79" customFormat="1" ht="13.5">
      <c r="A10" s="74" t="s">
        <v>80</v>
      </c>
      <c r="B10" s="75" t="s">
        <v>12</v>
      </c>
      <c r="C10" s="69" t="s">
        <v>144</v>
      </c>
      <c r="D10" s="75" t="s">
        <v>523</v>
      </c>
      <c r="E10" s="75" t="s">
        <v>524</v>
      </c>
      <c r="F10" s="122">
        <v>1</v>
      </c>
      <c r="G10" s="77" t="s">
        <v>206</v>
      </c>
      <c r="H10" s="123">
        <v>0</v>
      </c>
      <c r="I10" s="93">
        <f>VLOOKUP($B10,sumstats!$A:$XFD,2,FALSE)</f>
        <v>0</v>
      </c>
      <c r="J10" s="93">
        <f>VLOOKUP($B10,sumstats!$A:$XFD,3,FALSE)</f>
        <v>0</v>
      </c>
      <c r="K10" s="93">
        <f>VLOOKUP($B10,sumstats!$A:$XFD,4,FALSE)</f>
        <v>0</v>
      </c>
      <c r="L10" s="93">
        <f>VLOOKUP($B10,sumstats!$A:$XFD,5,FALSE)</f>
        <v>0</v>
      </c>
      <c r="M10" s="93">
        <f>VLOOKUP($B10,sumstats!$A:$XFD,6,FALSE)</f>
        <v>0</v>
      </c>
      <c r="N10" s="93">
        <f>VLOOKUP($B10,sumstats!$A:$XFD,7,FALSE)</f>
        <v>0</v>
      </c>
    </row>
    <row r="11" spans="1:14" s="79" customFormat="1" ht="13.5">
      <c r="A11" s="74" t="s">
        <v>80</v>
      </c>
      <c r="B11" s="75" t="s">
        <v>14</v>
      </c>
      <c r="C11" s="69" t="s">
        <v>147</v>
      </c>
      <c r="D11" s="75" t="s">
        <v>525</v>
      </c>
      <c r="E11" s="75" t="s">
        <v>526</v>
      </c>
      <c r="F11" s="122">
        <v>1</v>
      </c>
      <c r="G11" s="77" t="s">
        <v>206</v>
      </c>
      <c r="H11" s="123">
        <v>0</v>
      </c>
      <c r="I11" s="93">
        <f>VLOOKUP($B11,sumstats!$A:$XFD,2,FALSE)</f>
        <v>15021</v>
      </c>
      <c r="J11" s="93">
        <f>VLOOKUP($B11,sumstats!$A:$XFD,3,FALSE)</f>
        <v>9721610.46</v>
      </c>
      <c r="K11" s="93">
        <f>VLOOKUP($B11,sumstats!$A:$XFD,4,FALSE)</f>
        <v>780910</v>
      </c>
      <c r="L11" s="93">
        <f>VLOOKUP($B11,sumstats!$A:$XFD,5,FALSE)</f>
        <v>4533288</v>
      </c>
      <c r="M11" s="93">
        <f>VLOOKUP($B11,sumstats!$A:$XFD,6,FALSE)</f>
        <v>833.3333</v>
      </c>
      <c r="N11" s="93">
        <f>VLOOKUP($B11,sumstats!$A:$XFD,7,FALSE)</f>
        <v>250000000</v>
      </c>
    </row>
    <row r="12" spans="1:14" s="79" customFormat="1" ht="13.5">
      <c r="A12" s="74"/>
      <c r="B12" s="75" t="s">
        <v>292</v>
      </c>
      <c r="C12" s="69" t="s">
        <v>147</v>
      </c>
      <c r="D12" s="75" t="s">
        <v>528</v>
      </c>
      <c r="E12" s="75" t="s">
        <v>527</v>
      </c>
      <c r="F12" s="122">
        <v>1</v>
      </c>
      <c r="G12" s="77" t="s">
        <v>206</v>
      </c>
      <c r="H12" s="123">
        <v>0</v>
      </c>
      <c r="I12" s="93">
        <f>VLOOKUP($B12,sumstats!$A:$XFD,2,FALSE)</f>
        <v>1100</v>
      </c>
      <c r="J12" s="93">
        <f>VLOOKUP($B12,sumstats!$A:$XFD,3,FALSE)</f>
        <v>988277.928</v>
      </c>
      <c r="K12" s="93">
        <f>VLOOKUP($B12,sumstats!$A:$XFD,4,FALSE)</f>
        <v>2806015</v>
      </c>
      <c r="L12" s="93">
        <f>VLOOKUP($B12,sumstats!$A:$XFD,5,FALSE)</f>
        <v>12700000</v>
      </c>
      <c r="M12" s="93">
        <f>VLOOKUP($B12,sumstats!$A:$XFD,6,FALSE)</f>
        <v>2500</v>
      </c>
      <c r="N12" s="93">
        <f>VLOOKUP($B12,sumstats!$A:$XFD,7,FALSE)</f>
        <v>250000000</v>
      </c>
    </row>
    <row r="13" spans="1:14" s="79" customFormat="1" ht="13.5">
      <c r="A13" s="74"/>
      <c r="B13" s="75" t="s">
        <v>291</v>
      </c>
      <c r="C13" s="69" t="s">
        <v>147</v>
      </c>
      <c r="D13" s="75" t="s">
        <v>529</v>
      </c>
      <c r="E13" s="75" t="s">
        <v>530</v>
      </c>
      <c r="F13" s="122">
        <v>1</v>
      </c>
      <c r="G13" s="77" t="s">
        <v>206</v>
      </c>
      <c r="H13" s="123">
        <v>0</v>
      </c>
      <c r="I13" s="93">
        <f>VLOOKUP($B13,sumstats!$A:$XFD,2,FALSE)</f>
        <v>13921</v>
      </c>
      <c r="J13" s="93">
        <f>VLOOKUP($B13,sumstats!$A:$XFD,3,FALSE)</f>
        <v>8733332.53</v>
      </c>
      <c r="K13" s="93">
        <f>VLOOKUP($B13,sumstats!$A:$XFD,4,FALSE)</f>
        <v>578457.6</v>
      </c>
      <c r="L13" s="93">
        <f>VLOOKUP($B13,sumstats!$A:$XFD,5,FALSE)</f>
        <v>2111044</v>
      </c>
      <c r="M13" s="93">
        <f>VLOOKUP($B13,sumstats!$A:$XFD,6,FALSE)</f>
        <v>833.3333</v>
      </c>
      <c r="N13" s="93">
        <f>VLOOKUP($B13,sumstats!$A:$XFD,7,FALSE)</f>
        <v>120000000</v>
      </c>
    </row>
    <row r="14" spans="1:14" s="79" customFormat="1" ht="13.5">
      <c r="A14" s="74" t="s">
        <v>80</v>
      </c>
      <c r="B14" s="75" t="s">
        <v>15</v>
      </c>
      <c r="C14" s="69" t="s">
        <v>533</v>
      </c>
      <c r="D14" s="103" t="s">
        <v>531</v>
      </c>
      <c r="E14" s="75" t="s">
        <v>532</v>
      </c>
      <c r="F14" s="77">
        <v>1</v>
      </c>
      <c r="G14" s="77" t="s">
        <v>206</v>
      </c>
      <c r="H14" s="123">
        <v>0</v>
      </c>
      <c r="I14" s="93">
        <f>VLOOKUP($B14,sumstats!$A:$XFD,2,FALSE)</f>
        <v>1764</v>
      </c>
      <c r="J14" s="93">
        <f>VLOOKUP($B14,sumstats!$A:$XFD,3,FALSE)</f>
        <v>1282769.7</v>
      </c>
      <c r="K14" s="93">
        <f>VLOOKUP($B14,sumstats!$A:$XFD,4,FALSE)</f>
        <v>181338.8</v>
      </c>
      <c r="L14" s="93">
        <f>VLOOKUP($B14,sumstats!$A:$XFD,5,FALSE)</f>
        <v>162374.2</v>
      </c>
      <c r="M14" s="93">
        <f>VLOOKUP($B14,sumstats!$A:$XFD,6,FALSE)</f>
        <v>8.25</v>
      </c>
      <c r="N14" s="93">
        <f>VLOOKUP($B14,sumstats!$A:$XFD,7,FALSE)</f>
        <v>1200000</v>
      </c>
    </row>
    <row r="15" spans="1:14" s="79" customFormat="1" ht="13.5">
      <c r="A15" s="74" t="s">
        <v>80</v>
      </c>
      <c r="B15" s="75" t="s">
        <v>19</v>
      </c>
      <c r="C15" s="69" t="s">
        <v>152</v>
      </c>
      <c r="D15" s="103" t="s">
        <v>534</v>
      </c>
      <c r="E15" s="75" t="s">
        <v>535</v>
      </c>
      <c r="F15" s="77">
        <v>1</v>
      </c>
      <c r="G15" s="77" t="s">
        <v>206</v>
      </c>
      <c r="H15" s="123">
        <v>0</v>
      </c>
      <c r="I15" s="93">
        <f>VLOOKUP($B15,sumstats!$A:$XFD,2,FALSE)</f>
        <v>0</v>
      </c>
      <c r="J15" s="93">
        <f>VLOOKUP($B15,sumstats!$A:$XFD,3,FALSE)</f>
        <v>0</v>
      </c>
      <c r="K15" s="93">
        <f>VLOOKUP($B15,sumstats!$A:$XFD,4,FALSE)</f>
        <v>0</v>
      </c>
      <c r="L15" s="93">
        <f>VLOOKUP($B15,sumstats!$A:$XFD,5,FALSE)</f>
        <v>0</v>
      </c>
      <c r="M15" s="93">
        <f>VLOOKUP($B15,sumstats!$A:$XFD,6,FALSE)</f>
        <v>0</v>
      </c>
      <c r="N15" s="93">
        <f>VLOOKUP($B15,sumstats!$A:$XFD,7,FALSE)</f>
        <v>0</v>
      </c>
    </row>
    <row r="16" spans="1:14" s="79" customFormat="1" ht="13.5">
      <c r="A16" s="74" t="s">
        <v>80</v>
      </c>
      <c r="B16" s="75" t="s">
        <v>16</v>
      </c>
      <c r="C16" s="69" t="s">
        <v>149</v>
      </c>
      <c r="D16" s="103" t="s">
        <v>537</v>
      </c>
      <c r="E16" s="75" t="s">
        <v>536</v>
      </c>
      <c r="F16" s="77">
        <v>1</v>
      </c>
      <c r="G16" s="77" t="s">
        <v>206</v>
      </c>
      <c r="H16" s="123">
        <v>0</v>
      </c>
      <c r="I16" s="93">
        <f>VLOOKUP($B16,sumstats!$A:$XFD,2,FALSE)</f>
        <v>39</v>
      </c>
      <c r="J16" s="93">
        <f>VLOOKUP($B16,sumstats!$A:$XFD,3,FALSE)</f>
        <v>37157.2579</v>
      </c>
      <c r="K16" s="93">
        <f>VLOOKUP($B16,sumstats!$A:$XFD,4,FALSE)</f>
        <v>57043.07</v>
      </c>
      <c r="L16" s="93">
        <f>VLOOKUP($B16,sumstats!$A:$XFD,5,FALSE)</f>
        <v>87074.25</v>
      </c>
      <c r="M16" s="93">
        <f>VLOOKUP($B16,sumstats!$A:$XFD,6,FALSE)</f>
        <v>3150</v>
      </c>
      <c r="N16" s="93">
        <f>VLOOKUP($B16,sumstats!$A:$XFD,7,FALSE)</f>
        <v>566666.7</v>
      </c>
    </row>
    <row r="17" spans="1:14" s="79" customFormat="1" ht="13.5">
      <c r="A17" s="74" t="s">
        <v>80</v>
      </c>
      <c r="B17" s="75" t="s">
        <v>20</v>
      </c>
      <c r="C17" s="69" t="s">
        <v>148</v>
      </c>
      <c r="D17" s="103" t="s">
        <v>539</v>
      </c>
      <c r="E17" s="75" t="s">
        <v>538</v>
      </c>
      <c r="F17" s="77">
        <v>1</v>
      </c>
      <c r="G17" s="77" t="s">
        <v>206</v>
      </c>
      <c r="H17" s="123">
        <v>0</v>
      </c>
      <c r="I17" s="93">
        <f>VLOOKUP($B17,sumstats!$A:$XFD,2,FALSE)</f>
        <v>29</v>
      </c>
      <c r="J17" s="93">
        <f>VLOOKUP($B17,sumstats!$A:$XFD,3,FALSE)</f>
        <v>24185.1071</v>
      </c>
      <c r="K17" s="93">
        <f>VLOOKUP($B17,sumstats!$A:$XFD,4,FALSE)</f>
        <v>913480.5</v>
      </c>
      <c r="L17" s="93">
        <f>VLOOKUP($B17,sumstats!$A:$XFD,5,FALSE)</f>
        <v>615579.6</v>
      </c>
      <c r="M17" s="93">
        <f>VLOOKUP($B17,sumstats!$A:$XFD,6,FALSE)</f>
        <v>250000</v>
      </c>
      <c r="N17" s="93">
        <f>VLOOKUP($B17,sumstats!$A:$XFD,7,FALSE)</f>
        <v>2500000</v>
      </c>
    </row>
    <row r="18" spans="1:14" s="79" customFormat="1" ht="13.5">
      <c r="A18" s="74" t="s">
        <v>80</v>
      </c>
      <c r="B18" s="75" t="s">
        <v>21</v>
      </c>
      <c r="C18" s="69" t="s">
        <v>153</v>
      </c>
      <c r="D18" s="103" t="s">
        <v>540</v>
      </c>
      <c r="E18" s="75" t="s">
        <v>240</v>
      </c>
      <c r="F18" s="77">
        <v>1</v>
      </c>
      <c r="G18" s="77" t="s">
        <v>206</v>
      </c>
      <c r="H18" s="123">
        <v>0</v>
      </c>
      <c r="I18" s="93">
        <f>VLOOKUP($B18,sumstats!$A:$XFD,2,FALSE)</f>
        <v>1915</v>
      </c>
      <c r="J18" s="93">
        <f>VLOOKUP($B18,sumstats!$A:$XFD,3,FALSE)</f>
        <v>1460282.59</v>
      </c>
      <c r="K18" s="93">
        <f>VLOOKUP($B18,sumstats!$A:$XFD,4,FALSE)</f>
        <v>1350364</v>
      </c>
      <c r="L18" s="93">
        <f>VLOOKUP($B18,sumstats!$A:$XFD,5,FALSE)</f>
        <v>1880276</v>
      </c>
      <c r="M18" s="93">
        <f>VLOOKUP($B18,sumstats!$A:$XFD,6,FALSE)</f>
        <v>9166.667</v>
      </c>
      <c r="N18" s="93">
        <f>VLOOKUP($B18,sumstats!$A:$XFD,7,FALSE)</f>
        <v>25200000</v>
      </c>
    </row>
    <row r="19" spans="1:14" s="79" customFormat="1" ht="13.5">
      <c r="A19" s="74" t="s">
        <v>80</v>
      </c>
      <c r="B19" s="75" t="s">
        <v>22</v>
      </c>
      <c r="C19" s="69" t="s">
        <v>154</v>
      </c>
      <c r="D19" s="103" t="s">
        <v>541</v>
      </c>
      <c r="E19" s="75" t="s">
        <v>241</v>
      </c>
      <c r="F19" s="77">
        <v>1</v>
      </c>
      <c r="G19" s="77" t="s">
        <v>206</v>
      </c>
      <c r="H19" s="123">
        <v>0</v>
      </c>
      <c r="I19" s="93">
        <f>VLOOKUP($B19,sumstats!$A:$XFD,2,FALSE)</f>
        <v>467</v>
      </c>
      <c r="J19" s="93">
        <f>VLOOKUP($B19,sumstats!$A:$XFD,3,FALSE)</f>
        <v>375535.176</v>
      </c>
      <c r="K19" s="93">
        <f>VLOOKUP($B19,sumstats!$A:$XFD,4,FALSE)</f>
        <v>1026387</v>
      </c>
      <c r="L19" s="93">
        <f>VLOOKUP($B19,sumstats!$A:$XFD,5,FALSE)</f>
        <v>921958.1</v>
      </c>
      <c r="M19" s="93">
        <f>VLOOKUP($B19,sumstats!$A:$XFD,6,FALSE)</f>
        <v>16666.67</v>
      </c>
      <c r="N19" s="93">
        <f>VLOOKUP($B19,sumstats!$A:$XFD,7,FALSE)</f>
        <v>12000000</v>
      </c>
    </row>
    <row r="20" spans="1:14" s="79" customFormat="1" ht="13.5">
      <c r="A20" s="74" t="s">
        <v>80</v>
      </c>
      <c r="B20" s="75" t="s">
        <v>173</v>
      </c>
      <c r="C20" s="100" t="s">
        <v>258</v>
      </c>
      <c r="D20" s="103" t="s">
        <v>542</v>
      </c>
      <c r="E20" s="75" t="s">
        <v>259</v>
      </c>
      <c r="F20" s="77">
        <v>1</v>
      </c>
      <c r="G20" s="77" t="s">
        <v>206</v>
      </c>
      <c r="H20" s="123">
        <v>0</v>
      </c>
      <c r="I20" s="93">
        <f>VLOOKUP($B20,sumstats!$A:$XFD,2,FALSE)</f>
        <v>13995</v>
      </c>
      <c r="J20" s="93">
        <f>VLOOKUP($B20,sumstats!$A:$XFD,3,FALSE)</f>
        <v>8630993.76</v>
      </c>
      <c r="K20" s="93">
        <f>VLOOKUP($B20,sumstats!$A:$XFD,4,FALSE)</f>
        <v>490041</v>
      </c>
      <c r="L20" s="93">
        <f>VLOOKUP($B20,sumstats!$A:$XFD,5,FALSE)</f>
        <v>1533788</v>
      </c>
      <c r="M20" s="93">
        <f>VLOOKUP($B20,sumstats!$A:$XFD,6,FALSE)</f>
        <v>90</v>
      </c>
      <c r="N20" s="93">
        <f>VLOOKUP($B20,sumstats!$A:$XFD,7,FALSE)</f>
        <v>25000000</v>
      </c>
    </row>
    <row r="21" spans="1:14" s="79" customFormat="1" ht="13.5">
      <c r="A21" s="74" t="s">
        <v>80</v>
      </c>
      <c r="B21" s="75" t="s">
        <v>116</v>
      </c>
      <c r="C21" s="69" t="s">
        <v>143</v>
      </c>
      <c r="D21" s="75" t="s">
        <v>544</v>
      </c>
      <c r="E21" s="75" t="s">
        <v>543</v>
      </c>
      <c r="F21" s="122">
        <v>1</v>
      </c>
      <c r="G21" s="77" t="s">
        <v>206</v>
      </c>
      <c r="H21" s="123">
        <v>0</v>
      </c>
      <c r="I21" s="93">
        <f>VLOOKUP($B21,sumstats!$A:$XFD,2,FALSE)</f>
        <v>1149</v>
      </c>
      <c r="J21" s="93">
        <f>VLOOKUP($B21,sumstats!$A:$XFD,3,FALSE)</f>
        <v>1087382.45</v>
      </c>
      <c r="K21" s="93">
        <f>VLOOKUP($B21,sumstats!$A:$XFD,4,FALSE)</f>
        <v>211474.1</v>
      </c>
      <c r="L21" s="93">
        <f>VLOOKUP($B21,sumstats!$A:$XFD,5,FALSE)</f>
        <v>817043.4</v>
      </c>
      <c r="M21" s="93">
        <f>VLOOKUP($B21,sumstats!$A:$XFD,6,FALSE)</f>
        <v>416.6667</v>
      </c>
      <c r="N21" s="93">
        <f>VLOOKUP($B21,sumstats!$A:$XFD,7,FALSE)</f>
        <v>10000000</v>
      </c>
    </row>
    <row r="22" spans="1:14" s="79" customFormat="1" ht="13.5">
      <c r="A22" s="74" t="s">
        <v>80</v>
      </c>
      <c r="B22" s="75" t="s">
        <v>13</v>
      </c>
      <c r="C22" s="69" t="s">
        <v>145</v>
      </c>
      <c r="D22" s="75" t="s">
        <v>545</v>
      </c>
      <c r="E22" s="75" t="s">
        <v>238</v>
      </c>
      <c r="F22" s="122">
        <v>1</v>
      </c>
      <c r="G22" s="77" t="s">
        <v>206</v>
      </c>
      <c r="H22" s="123">
        <v>0</v>
      </c>
      <c r="I22" s="93">
        <f>VLOOKUP($B22,sumstats!$A:$XFD,2,FALSE)</f>
        <v>1473</v>
      </c>
      <c r="J22" s="93">
        <f>VLOOKUP($B22,sumstats!$A:$XFD,3,FALSE)</f>
        <v>1089693.44</v>
      </c>
      <c r="K22" s="93">
        <f>VLOOKUP($B22,sumstats!$A:$XFD,4,FALSE)</f>
        <v>644097.2</v>
      </c>
      <c r="L22" s="93">
        <f>VLOOKUP($B22,sumstats!$A:$XFD,5,FALSE)</f>
        <v>992438.9</v>
      </c>
      <c r="M22" s="93">
        <f>VLOOKUP($B22,sumstats!$A:$XFD,6,FALSE)</f>
        <v>10000</v>
      </c>
      <c r="N22" s="93">
        <f>VLOOKUP($B22,sumstats!$A:$XFD,7,FALSE)</f>
        <v>15000000</v>
      </c>
    </row>
    <row r="23" spans="1:14" s="79" customFormat="1" ht="13.5">
      <c r="A23" s="74" t="s">
        <v>80</v>
      </c>
      <c r="B23" s="75" t="s">
        <v>77</v>
      </c>
      <c r="C23" s="69" t="s">
        <v>146</v>
      </c>
      <c r="D23" s="75" t="s">
        <v>546</v>
      </c>
      <c r="E23" s="75" t="s">
        <v>547</v>
      </c>
      <c r="F23" s="122">
        <v>1</v>
      </c>
      <c r="G23" s="77" t="s">
        <v>206</v>
      </c>
      <c r="H23" s="123">
        <v>0</v>
      </c>
      <c r="I23" s="93">
        <f>VLOOKUP($B23,sumstats!$A:$XFD,2,FALSE)</f>
        <v>6315</v>
      </c>
      <c r="J23" s="93">
        <f>VLOOKUP($B23,sumstats!$A:$XFD,3,FALSE)</f>
        <v>4004809.13</v>
      </c>
      <c r="K23" s="93">
        <f>VLOOKUP($B23,sumstats!$A:$XFD,4,FALSE)</f>
        <v>157227</v>
      </c>
      <c r="L23" s="93">
        <f>VLOOKUP($B23,sumstats!$A:$XFD,5,FALSE)</f>
        <v>364433.6</v>
      </c>
      <c r="M23" s="93">
        <f>VLOOKUP($B23,sumstats!$A:$XFD,6,FALSE)</f>
        <v>833.3333</v>
      </c>
      <c r="N23" s="93">
        <f>VLOOKUP($B23,sumstats!$A:$XFD,7,FALSE)</f>
        <v>6300000</v>
      </c>
    </row>
    <row r="24" spans="1:14" s="79" customFormat="1" ht="13.5">
      <c r="A24" s="74" t="s">
        <v>80</v>
      </c>
      <c r="B24" s="75" t="s">
        <v>17</v>
      </c>
      <c r="C24" s="69" t="s">
        <v>150</v>
      </c>
      <c r="D24" s="103" t="s">
        <v>548</v>
      </c>
      <c r="E24" s="75" t="s">
        <v>549</v>
      </c>
      <c r="F24" s="77">
        <v>1</v>
      </c>
      <c r="G24" s="77" t="s">
        <v>206</v>
      </c>
      <c r="H24" s="123">
        <v>0</v>
      </c>
      <c r="I24" s="93">
        <f>VLOOKUP($B24,sumstats!$A:$XFD,2,FALSE)</f>
        <v>330</v>
      </c>
      <c r="J24" s="93">
        <f>VLOOKUP($B24,sumstats!$A:$XFD,3,FALSE)</f>
        <v>214652.143</v>
      </c>
      <c r="K24" s="93">
        <f>VLOOKUP($B24,sumstats!$A:$XFD,4,FALSE)</f>
        <v>618119.2</v>
      </c>
      <c r="L24" s="93">
        <f>VLOOKUP($B24,sumstats!$A:$XFD,5,FALSE)</f>
        <v>1861131</v>
      </c>
      <c r="M24" s="93">
        <f>VLOOKUP($B24,sumstats!$A:$XFD,6,FALSE)</f>
        <v>1666.667</v>
      </c>
      <c r="N24" s="93">
        <f>VLOOKUP($B24,sumstats!$A:$XFD,7,FALSE)</f>
        <v>14200000</v>
      </c>
    </row>
    <row r="25" spans="1:14" s="79" customFormat="1" ht="13.5">
      <c r="A25" s="74" t="s">
        <v>80</v>
      </c>
      <c r="B25" s="75" t="s">
        <v>18</v>
      </c>
      <c r="C25" s="69" t="s">
        <v>151</v>
      </c>
      <c r="D25" s="103" t="s">
        <v>550</v>
      </c>
      <c r="E25" s="75"/>
      <c r="F25" s="77">
        <v>1</v>
      </c>
      <c r="G25" s="77" t="s">
        <v>206</v>
      </c>
      <c r="H25" s="123">
        <v>0</v>
      </c>
      <c r="I25" s="93">
        <f>VLOOKUP($B25,sumstats!$A:$XFD,2,FALSE)</f>
        <v>7135</v>
      </c>
      <c r="J25" s="93">
        <f>VLOOKUP($B25,sumstats!$A:$XFD,3,FALSE)</f>
        <v>3631434.03</v>
      </c>
      <c r="K25" s="93">
        <f>VLOOKUP($B25,sumstats!$A:$XFD,4,FALSE)</f>
        <v>58358.25</v>
      </c>
      <c r="L25" s="93">
        <f>VLOOKUP($B25,sumstats!$A:$XFD,5,FALSE)</f>
        <v>168459.2</v>
      </c>
      <c r="M25" s="93">
        <f>VLOOKUP($B25,sumstats!$A:$XFD,6,FALSE)</f>
        <v>170</v>
      </c>
      <c r="N25" s="93">
        <f>VLOOKUP($B25,sumstats!$A:$XFD,7,FALSE)</f>
        <v>10000000</v>
      </c>
    </row>
    <row r="26" spans="1:14" s="79" customFormat="1" ht="13.5">
      <c r="A26" s="74"/>
      <c r="B26" s="75" t="s">
        <v>315</v>
      </c>
      <c r="C26" s="69" t="s">
        <v>576</v>
      </c>
      <c r="D26" s="103" t="s">
        <v>552</v>
      </c>
      <c r="E26" s="75" t="s">
        <v>551</v>
      </c>
      <c r="F26" s="77">
        <v>1</v>
      </c>
      <c r="G26" s="77" t="s">
        <v>206</v>
      </c>
      <c r="H26" s="123">
        <v>0</v>
      </c>
      <c r="I26" s="93">
        <f>VLOOKUP($B26,sumstats!$A:$XFD,2,FALSE)</f>
        <v>4494</v>
      </c>
      <c r="J26" s="93">
        <f>VLOOKUP($B26,sumstats!$A:$XFD,3,FALSE)</f>
        <v>2493324.04</v>
      </c>
      <c r="K26" s="93">
        <f>VLOOKUP($B26,sumstats!$A:$XFD,4,FALSE)</f>
        <v>58598.29</v>
      </c>
      <c r="L26" s="93">
        <f>VLOOKUP($B26,sumstats!$A:$XFD,5,FALSE)</f>
        <v>196956.1</v>
      </c>
      <c r="M26" s="93">
        <f>VLOOKUP($B26,sumstats!$A:$XFD,6,FALSE)</f>
        <v>170</v>
      </c>
      <c r="N26" s="93">
        <f>VLOOKUP($B26,sumstats!$A:$XFD,7,FALSE)</f>
        <v>10000000</v>
      </c>
    </row>
    <row r="27" spans="1:14" s="79" customFormat="1" ht="13.5">
      <c r="A27" s="74"/>
      <c r="B27" s="75" t="s">
        <v>316</v>
      </c>
      <c r="C27" s="69" t="s">
        <v>575</v>
      </c>
      <c r="D27" s="103" t="s">
        <v>554</v>
      </c>
      <c r="E27" s="75" t="s">
        <v>553</v>
      </c>
      <c r="F27" s="77">
        <v>1</v>
      </c>
      <c r="G27" s="77" t="s">
        <v>206</v>
      </c>
      <c r="H27" s="123">
        <v>0</v>
      </c>
      <c r="I27" s="93">
        <f>VLOOKUP($B27,sumstats!$A:$XFD,2,FALSE)</f>
        <v>2812</v>
      </c>
      <c r="J27" s="93">
        <f>VLOOKUP($B27,sumstats!$A:$XFD,3,FALSE)</f>
        <v>1200592.4</v>
      </c>
      <c r="K27" s="93">
        <f>VLOOKUP($B27,sumstats!$A:$XFD,4,FALSE)</f>
        <v>43492.13</v>
      </c>
      <c r="L27" s="93">
        <f>VLOOKUP($B27,sumstats!$A:$XFD,5,FALSE)</f>
        <v>28621.37</v>
      </c>
      <c r="M27" s="93">
        <f>VLOOKUP($B27,sumstats!$A:$XFD,6,FALSE)</f>
        <v>1500</v>
      </c>
      <c r="N27" s="93">
        <f>VLOOKUP($B27,sumstats!$A:$XFD,7,FALSE)</f>
        <v>666666.7</v>
      </c>
    </row>
    <row r="28" spans="1:14" s="79" customFormat="1" ht="13.5">
      <c r="A28" s="74" t="s">
        <v>80</v>
      </c>
      <c r="B28" s="75" t="s">
        <v>23</v>
      </c>
      <c r="C28" s="69" t="s">
        <v>155</v>
      </c>
      <c r="D28" s="103" t="s">
        <v>555</v>
      </c>
      <c r="E28" s="75" t="s">
        <v>556</v>
      </c>
      <c r="F28" s="122">
        <v>1</v>
      </c>
      <c r="G28" s="77" t="s">
        <v>206</v>
      </c>
      <c r="H28" s="125">
        <v>0</v>
      </c>
      <c r="I28" s="93">
        <f>VLOOKUP($B28,sumstats!$A:$XFD,2,FALSE)</f>
        <v>4250</v>
      </c>
      <c r="J28" s="93">
        <f>VLOOKUP($B28,sumstats!$A:$XFD,3,FALSE)</f>
        <v>3089014.96</v>
      </c>
      <c r="K28" s="93">
        <f>VLOOKUP($B28,sumstats!$A:$XFD,4,FALSE)</f>
        <v>36160.96</v>
      </c>
      <c r="L28" s="93">
        <f>VLOOKUP($B28,sumstats!$A:$XFD,5,FALSE)</f>
        <v>96232.44</v>
      </c>
      <c r="M28" s="93">
        <f>VLOOKUP($B28,sumstats!$A:$XFD,6,FALSE)</f>
        <v>0.0208333</v>
      </c>
      <c r="N28" s="93">
        <f>VLOOKUP($B28,sumstats!$A:$XFD,7,FALSE)</f>
        <v>1566667</v>
      </c>
    </row>
    <row r="29" spans="1:14" s="79" customFormat="1" ht="13.5">
      <c r="A29" s="74" t="s">
        <v>80</v>
      </c>
      <c r="B29" s="75" t="s">
        <v>11</v>
      </c>
      <c r="C29" s="69" t="s">
        <v>190</v>
      </c>
      <c r="D29" s="75" t="s">
        <v>557</v>
      </c>
      <c r="E29" s="75" t="s">
        <v>558</v>
      </c>
      <c r="F29" s="122">
        <v>1</v>
      </c>
      <c r="G29" s="77" t="s">
        <v>206</v>
      </c>
      <c r="H29" s="123">
        <v>0</v>
      </c>
      <c r="I29" s="93">
        <f>VLOOKUP($B29,sumstats!$A:$XFD,2,FALSE)</f>
        <v>1074</v>
      </c>
      <c r="J29" s="93">
        <f>VLOOKUP($B29,sumstats!$A:$XFD,3,FALSE)</f>
        <v>741544.348</v>
      </c>
      <c r="K29" s="93">
        <f>VLOOKUP($B29,sumstats!$A:$XFD,4,FALSE)</f>
        <v>444592.7</v>
      </c>
      <c r="L29" s="93">
        <f>VLOOKUP($B29,sumstats!$A:$XFD,5,FALSE)</f>
        <v>660642</v>
      </c>
      <c r="M29" s="93">
        <f>VLOOKUP($B29,sumstats!$A:$XFD,6,FALSE)</f>
        <v>5000</v>
      </c>
      <c r="N29" s="93">
        <f>VLOOKUP($B29,sumstats!$A:$XFD,7,FALSE)</f>
        <v>5160000</v>
      </c>
    </row>
    <row r="30" spans="1:14" s="79" customFormat="1" ht="13.5">
      <c r="A30" s="74"/>
      <c r="B30" s="141" t="s">
        <v>287</v>
      </c>
      <c r="C30" s="69" t="s">
        <v>142</v>
      </c>
      <c r="D30" s="75" t="s">
        <v>559</v>
      </c>
      <c r="E30" s="75" t="s">
        <v>560</v>
      </c>
      <c r="F30" s="122">
        <v>1</v>
      </c>
      <c r="G30" s="77" t="s">
        <v>206</v>
      </c>
      <c r="H30" s="123">
        <v>0</v>
      </c>
      <c r="I30" s="93">
        <f>VLOOKUP($B30,sumstats!$A:$XFD,2,FALSE)</f>
        <v>2212</v>
      </c>
      <c r="J30" s="93">
        <f>VLOOKUP($B30,sumstats!$A:$XFD,3,FALSE)</f>
        <v>1306580.21</v>
      </c>
      <c r="K30" s="93">
        <f>VLOOKUP($B30,sumstats!$A:$XFD,4,FALSE)</f>
        <v>415199.4</v>
      </c>
      <c r="L30" s="93">
        <f>VLOOKUP($B30,sumstats!$A:$XFD,5,FALSE)</f>
        <v>904391.1</v>
      </c>
      <c r="M30" s="93">
        <f>VLOOKUP($B30,sumstats!$A:$XFD,6,FALSE)</f>
        <v>5000</v>
      </c>
      <c r="N30" s="93">
        <f>VLOOKUP($B30,sumstats!$A:$XFD,7,FALSE)</f>
        <v>15000000</v>
      </c>
    </row>
    <row r="31" spans="1:14" s="79" customFormat="1" ht="13.5">
      <c r="A31" s="74"/>
      <c r="B31" s="141" t="s">
        <v>293</v>
      </c>
      <c r="C31" s="69" t="s">
        <v>563</v>
      </c>
      <c r="D31" s="75" t="s">
        <v>562</v>
      </c>
      <c r="E31" s="75" t="s">
        <v>561</v>
      </c>
      <c r="F31" s="122">
        <v>1</v>
      </c>
      <c r="G31" s="77" t="s">
        <v>206</v>
      </c>
      <c r="H31" s="123">
        <v>0</v>
      </c>
      <c r="I31" s="93">
        <f>VLOOKUP($B31,sumstats!$A:$XFD,2,FALSE)</f>
        <v>271</v>
      </c>
      <c r="J31" s="93">
        <f>VLOOKUP($B31,sumstats!$A:$XFD,3,FALSE)</f>
        <v>211429.549</v>
      </c>
      <c r="K31" s="93">
        <f>VLOOKUP($B31,sumstats!$A:$XFD,4,FALSE)</f>
        <v>1706882</v>
      </c>
      <c r="L31" s="93">
        <f>VLOOKUP($B31,sumstats!$A:$XFD,5,FALSE)</f>
        <v>3355501</v>
      </c>
      <c r="M31" s="93">
        <f>VLOOKUP($B31,sumstats!$A:$XFD,6,FALSE)</f>
        <v>4166.667</v>
      </c>
      <c r="N31" s="93">
        <f>VLOOKUP($B31,sumstats!$A:$XFD,7,FALSE)</f>
        <v>25000000</v>
      </c>
    </row>
    <row r="32" spans="2:15" ht="13.5">
      <c r="B32" s="75" t="s">
        <v>280</v>
      </c>
      <c r="C32" s="69" t="s">
        <v>201</v>
      </c>
      <c r="D32" s="103" t="s">
        <v>564</v>
      </c>
      <c r="E32" s="103" t="s">
        <v>260</v>
      </c>
      <c r="F32" s="122">
        <v>1</v>
      </c>
      <c r="G32" s="77" t="s">
        <v>206</v>
      </c>
      <c r="H32" s="123">
        <v>0</v>
      </c>
      <c r="I32" s="93">
        <f>VLOOKUP($B32,sumstats!$A:$XFD,2,FALSE)</f>
        <v>415</v>
      </c>
      <c r="J32" s="93">
        <f>VLOOKUP($B32,sumstats!$A:$XFD,3,FALSE)</f>
        <v>438103.768</v>
      </c>
      <c r="K32" s="93">
        <f>VLOOKUP($B32,sumstats!$A:$XFD,4,FALSE)</f>
        <v>109507.2</v>
      </c>
      <c r="L32" s="93">
        <f>VLOOKUP($B32,sumstats!$A:$XFD,5,FALSE)</f>
        <v>445320.6</v>
      </c>
      <c r="M32" s="93">
        <f>VLOOKUP($B32,sumstats!$A:$XFD,6,FALSE)</f>
        <v>40.56113</v>
      </c>
      <c r="N32" s="93">
        <f>VLOOKUP($B32,sumstats!$A:$XFD,7,FALSE)</f>
        <v>5000000</v>
      </c>
      <c r="O32" s="79"/>
    </row>
    <row r="33" spans="2:15" ht="13.5">
      <c r="B33" s="141" t="s">
        <v>279</v>
      </c>
      <c r="C33" s="69" t="s">
        <v>311</v>
      </c>
      <c r="D33" s="103" t="s">
        <v>565</v>
      </c>
      <c r="E33" s="103" t="s">
        <v>566</v>
      </c>
      <c r="F33" s="122">
        <v>1</v>
      </c>
      <c r="G33" s="77" t="s">
        <v>206</v>
      </c>
      <c r="H33" s="123">
        <v>0</v>
      </c>
      <c r="I33" s="93">
        <f>VLOOKUP($B33,sumstats!$A:$XFD,2,FALSE)</f>
        <v>3661</v>
      </c>
      <c r="J33" s="93">
        <f>VLOOKUP($B33,sumstats!$A:$XFD,3,FALSE)</f>
        <v>2781953.1</v>
      </c>
      <c r="K33" s="93">
        <f>VLOOKUP($B33,sumstats!$A:$XFD,4,FALSE)</f>
        <v>36949.52</v>
      </c>
      <c r="L33" s="93">
        <f>VLOOKUP($B33,sumstats!$A:$XFD,5,FALSE)</f>
        <v>47251.65</v>
      </c>
      <c r="M33" s="93">
        <f>VLOOKUP($B33,sumstats!$A:$XFD,6,FALSE)</f>
        <v>83.33333</v>
      </c>
      <c r="N33" s="93">
        <f>VLOOKUP($B33,sumstats!$A:$XFD,7,FALSE)</f>
        <v>916666.7</v>
      </c>
      <c r="O33" s="79"/>
    </row>
    <row r="34" spans="1:14" s="79" customFormat="1" ht="13.5">
      <c r="A34" s="74"/>
      <c r="B34" s="75" t="s">
        <v>172</v>
      </c>
      <c r="C34" s="69" t="s">
        <v>177</v>
      </c>
      <c r="D34" s="75" t="s">
        <v>208</v>
      </c>
      <c r="E34" s="75" t="s">
        <v>209</v>
      </c>
      <c r="F34" s="122">
        <v>1</v>
      </c>
      <c r="G34" s="77" t="s">
        <v>206</v>
      </c>
      <c r="H34" s="123">
        <v>0</v>
      </c>
      <c r="I34" s="93">
        <f>VLOOKUP($B34,sumstats!$A:$XFD,2,FALSE)</f>
        <v>67291</v>
      </c>
      <c r="J34" s="93">
        <f>VLOOKUP($B34,sumstats!$A:$XFD,3,FALSE)</f>
        <v>47022449.7</v>
      </c>
      <c r="K34" s="93">
        <f>VLOOKUP($B34,sumstats!$A:$XFD,4,FALSE)</f>
        <v>3761.748</v>
      </c>
      <c r="L34" s="93">
        <f>VLOOKUP($B34,sumstats!$A:$XFD,5,FALSE)</f>
        <v>4884.85</v>
      </c>
      <c r="M34" s="93">
        <f>VLOOKUP($B34,sumstats!$A:$XFD,6,FALSE)</f>
        <v>6.993007</v>
      </c>
      <c r="N34" s="93">
        <f>VLOOKUP($B34,sumstats!$A:$XFD,7,FALSE)</f>
        <v>230769.2</v>
      </c>
    </row>
    <row r="35" spans="1:14" s="79" customFormat="1" ht="13.5">
      <c r="A35" s="74"/>
      <c r="B35" s="141" t="s">
        <v>318</v>
      </c>
      <c r="C35" s="69" t="s">
        <v>574</v>
      </c>
      <c r="D35" s="75" t="s">
        <v>568</v>
      </c>
      <c r="E35" s="75" t="s">
        <v>567</v>
      </c>
      <c r="F35" s="122"/>
      <c r="G35" s="77" t="s">
        <v>206</v>
      </c>
      <c r="H35" s="123">
        <v>0</v>
      </c>
      <c r="I35" s="93">
        <f>VLOOKUP($B35,sumstats!$A:$XFD,2,FALSE)</f>
        <v>270</v>
      </c>
      <c r="J35" s="93">
        <f>VLOOKUP($B35,sumstats!$A:$XFD,3,FALSE)</f>
        <v>134488.593</v>
      </c>
      <c r="K35" s="93">
        <f>VLOOKUP($B35,sumstats!$A:$XFD,4,FALSE)</f>
        <v>101148.2</v>
      </c>
      <c r="L35" s="93">
        <f>VLOOKUP($B35,sumstats!$A:$XFD,5,FALSE)</f>
        <v>176174.7</v>
      </c>
      <c r="M35" s="93">
        <f>VLOOKUP($B35,sumstats!$A:$XFD,6,FALSE)</f>
        <v>10000</v>
      </c>
      <c r="N35" s="93">
        <f>VLOOKUP($B35,sumstats!$A:$XFD,7,FALSE)</f>
        <v>1916667</v>
      </c>
    </row>
    <row r="36" spans="1:14" s="79" customFormat="1" ht="13.5">
      <c r="A36" s="74"/>
      <c r="B36" s="141" t="s">
        <v>317</v>
      </c>
      <c r="C36" s="69" t="s">
        <v>573</v>
      </c>
      <c r="D36" s="75" t="s">
        <v>570</v>
      </c>
      <c r="E36" s="75" t="s">
        <v>569</v>
      </c>
      <c r="F36" s="122"/>
      <c r="G36" s="77" t="s">
        <v>206</v>
      </c>
      <c r="H36" s="123">
        <v>0</v>
      </c>
      <c r="I36" s="93">
        <f>VLOOKUP($B36,sumstats!$A:$XFD,2,FALSE)</f>
        <v>3833</v>
      </c>
      <c r="J36" s="93">
        <f>VLOOKUP($B36,sumstats!$A:$XFD,3,FALSE)</f>
        <v>3485278.24</v>
      </c>
      <c r="K36" s="93">
        <f>VLOOKUP($B36,sumstats!$A:$XFD,4,FALSE)</f>
        <v>84697.16</v>
      </c>
      <c r="L36" s="93">
        <f>VLOOKUP($B36,sumstats!$A:$XFD,5,FALSE)</f>
        <v>72265.24</v>
      </c>
      <c r="M36" s="93">
        <f>VLOOKUP($B36,sumstats!$A:$XFD,6,FALSE)</f>
        <v>1000</v>
      </c>
      <c r="N36" s="93">
        <f>VLOOKUP($B36,sumstats!$A:$XFD,7,FALSE)</f>
        <v>1200000</v>
      </c>
    </row>
    <row r="37" spans="1:14" s="79" customFormat="1" ht="13.5">
      <c r="A37" s="74"/>
      <c r="B37" s="141" t="s">
        <v>436</v>
      </c>
      <c r="C37" s="69" t="s">
        <v>572</v>
      </c>
      <c r="D37" s="75" t="s">
        <v>571</v>
      </c>
      <c r="E37" s="75" t="s">
        <v>577</v>
      </c>
      <c r="F37" s="122"/>
      <c r="G37" s="77" t="s">
        <v>206</v>
      </c>
      <c r="H37" s="123">
        <v>0</v>
      </c>
      <c r="I37" s="93">
        <f>VLOOKUP($B37,sumstats!$A:$XFD,2,FALSE)</f>
        <v>962</v>
      </c>
      <c r="J37" s="93">
        <f>VLOOKUP($B37,sumstats!$A:$XFD,3,FALSE)</f>
        <v>574070.759</v>
      </c>
      <c r="K37" s="93">
        <f>VLOOKUP($B37,sumstats!$A:$XFD,4,FALSE)</f>
        <v>280103</v>
      </c>
      <c r="L37" s="93">
        <f>VLOOKUP($B37,sumstats!$A:$XFD,5,FALSE)</f>
        <v>651157.5</v>
      </c>
      <c r="M37" s="93">
        <f>VLOOKUP($B37,sumstats!$A:$XFD,6,FALSE)</f>
        <v>333.3333</v>
      </c>
      <c r="N37" s="93">
        <f>VLOOKUP($B37,sumstats!$A:$XFD,7,FALSE)</f>
        <v>3596250</v>
      </c>
    </row>
    <row r="38" spans="1:14" s="79" customFormat="1" ht="13.5">
      <c r="A38" s="74"/>
      <c r="B38" s="141" t="s">
        <v>325</v>
      </c>
      <c r="C38" s="69" t="s">
        <v>578</v>
      </c>
      <c r="D38" s="75" t="s">
        <v>583</v>
      </c>
      <c r="E38" s="75" t="s">
        <v>579</v>
      </c>
      <c r="F38" s="122"/>
      <c r="G38" s="77" t="s">
        <v>206</v>
      </c>
      <c r="H38" s="123">
        <v>0</v>
      </c>
      <c r="I38" s="93">
        <f>VLOOKUP($B38,sumstats!$A:$XFD,2,FALSE)</f>
        <v>5978</v>
      </c>
      <c r="J38" s="93">
        <f>VLOOKUP($B38,sumstats!$A:$XFD,3,FALSE)</f>
        <v>5321803</v>
      </c>
      <c r="K38" s="93">
        <f>VLOOKUP($B38,sumstats!$A:$XFD,4,FALSE)</f>
        <v>64057.9</v>
      </c>
      <c r="L38" s="93">
        <f>VLOOKUP($B38,sumstats!$A:$XFD,5,FALSE)</f>
        <v>74108.41</v>
      </c>
      <c r="M38" s="93">
        <f>VLOOKUP($B38,sumstats!$A:$XFD,6,FALSE)</f>
        <v>5000</v>
      </c>
      <c r="N38" s="93">
        <f>VLOOKUP($B38,sumstats!$A:$XFD,7,FALSE)</f>
        <v>1300000</v>
      </c>
    </row>
    <row r="39" spans="1:14" s="79" customFormat="1" ht="13.5">
      <c r="A39" s="74"/>
      <c r="B39" s="141" t="s">
        <v>328</v>
      </c>
      <c r="C39" s="69" t="s">
        <v>580</v>
      </c>
      <c r="D39" s="75" t="s">
        <v>582</v>
      </c>
      <c r="E39" s="75" t="s">
        <v>581</v>
      </c>
      <c r="F39" s="122"/>
      <c r="G39" s="77" t="s">
        <v>206</v>
      </c>
      <c r="H39" s="123">
        <v>0</v>
      </c>
      <c r="I39" s="93">
        <f>VLOOKUP($B39,sumstats!$A:$XFD,2,FALSE)</f>
        <v>1776</v>
      </c>
      <c r="J39" s="93">
        <f>VLOOKUP($B39,sumstats!$A:$XFD,3,FALSE)</f>
        <v>1539669.58</v>
      </c>
      <c r="K39" s="93">
        <f>VLOOKUP($B39,sumstats!$A:$XFD,4,FALSE)</f>
        <v>112804.5</v>
      </c>
      <c r="L39" s="93">
        <f>VLOOKUP($B39,sumstats!$A:$XFD,5,FALSE)</f>
        <v>109098.6</v>
      </c>
      <c r="M39" s="93">
        <f>VLOOKUP($B39,sumstats!$A:$XFD,6,FALSE)</f>
        <v>5000</v>
      </c>
      <c r="N39" s="93">
        <f>VLOOKUP($B39,sumstats!$A:$XFD,7,FALSE)</f>
        <v>1600000</v>
      </c>
    </row>
    <row r="40" spans="1:14" s="79" customFormat="1" ht="13.5">
      <c r="A40" s="74"/>
      <c r="B40" s="141" t="s">
        <v>326</v>
      </c>
      <c r="C40" s="69" t="s">
        <v>584</v>
      </c>
      <c r="D40" s="75" t="s">
        <v>586</v>
      </c>
      <c r="E40" s="75" t="s">
        <v>585</v>
      </c>
      <c r="F40" s="122"/>
      <c r="G40" s="77" t="s">
        <v>206</v>
      </c>
      <c r="H40" s="123">
        <v>0</v>
      </c>
      <c r="I40" s="93">
        <f>VLOOKUP($B40,sumstats!$A:$XFD,2,FALSE)</f>
        <v>113</v>
      </c>
      <c r="J40" s="93">
        <f>VLOOKUP($B40,sumstats!$A:$XFD,3,FALSE)</f>
        <v>101288.746</v>
      </c>
      <c r="K40" s="93">
        <f>VLOOKUP($B40,sumstats!$A:$XFD,4,FALSE)</f>
        <v>98179.63</v>
      </c>
      <c r="L40" s="93">
        <f>VLOOKUP($B40,sumstats!$A:$XFD,5,FALSE)</f>
        <v>39227.4</v>
      </c>
      <c r="M40" s="93">
        <f>VLOOKUP($B40,sumstats!$A:$XFD,6,FALSE)</f>
        <v>64000</v>
      </c>
      <c r="N40" s="93">
        <f>VLOOKUP($B40,sumstats!$A:$XFD,7,FALSE)</f>
        <v>200000</v>
      </c>
    </row>
    <row r="41" spans="1:14" s="79" customFormat="1" ht="13.5">
      <c r="A41" s="74"/>
      <c r="B41" s="141" t="s">
        <v>327</v>
      </c>
      <c r="C41" s="69" t="s">
        <v>587</v>
      </c>
      <c r="D41" s="75" t="s">
        <v>588</v>
      </c>
      <c r="E41" s="75" t="s">
        <v>589</v>
      </c>
      <c r="F41" s="122"/>
      <c r="G41" s="77" t="s">
        <v>206</v>
      </c>
      <c r="H41" s="123">
        <v>0</v>
      </c>
      <c r="I41" s="93">
        <f>VLOOKUP($B41,sumstats!$A:$XFD,2,FALSE)</f>
        <v>113</v>
      </c>
      <c r="J41" s="93">
        <f>VLOOKUP($B41,sumstats!$A:$XFD,3,FALSE)</f>
        <v>101288.746</v>
      </c>
      <c r="K41" s="93">
        <f>VLOOKUP($B41,sumstats!$A:$XFD,4,FALSE)</f>
        <v>125669.9</v>
      </c>
      <c r="L41" s="93">
        <f>VLOOKUP($B41,sumstats!$A:$XFD,5,FALSE)</f>
        <v>50211.07</v>
      </c>
      <c r="M41" s="93">
        <f>VLOOKUP($B41,sumstats!$A:$XFD,6,FALSE)</f>
        <v>81920</v>
      </c>
      <c r="N41" s="93">
        <f>VLOOKUP($B41,sumstats!$A:$XFD,7,FALSE)</f>
        <v>256000</v>
      </c>
    </row>
    <row r="42" spans="1:14" s="79" customFormat="1" ht="12">
      <c r="A42" s="74"/>
      <c r="B42" s="75"/>
      <c r="C42" s="69"/>
      <c r="D42" s="80"/>
      <c r="E42" s="77"/>
      <c r="F42" s="76"/>
      <c r="G42" s="76"/>
      <c r="H42" s="81"/>
      <c r="I42" s="78"/>
      <c r="J42" s="78"/>
      <c r="K42" s="78"/>
      <c r="L42" s="78"/>
      <c r="M42" s="78"/>
      <c r="N42" s="78"/>
    </row>
    <row r="43" spans="3:15" ht="12">
      <c r="C43" s="69"/>
      <c r="E43" s="77"/>
      <c r="F43" s="76"/>
      <c r="G43" s="76"/>
      <c r="H43" s="81"/>
      <c r="O43" s="79"/>
    </row>
    <row r="44" spans="1:14" s="79" customFormat="1" ht="12">
      <c r="A44" s="74"/>
      <c r="B44" s="75"/>
      <c r="C44" s="69"/>
      <c r="D44" s="80" t="s">
        <v>310</v>
      </c>
      <c r="E44" s="77"/>
      <c r="F44" s="76"/>
      <c r="G44" s="76"/>
      <c r="H44" s="81"/>
      <c r="I44" s="78"/>
      <c r="J44" s="78"/>
      <c r="K44" s="78"/>
      <c r="L44" s="78"/>
      <c r="M44" s="78"/>
      <c r="N44" s="78"/>
    </row>
    <row r="45" spans="1:14" s="79" customFormat="1" ht="12">
      <c r="A45" s="74"/>
      <c r="B45" s="75"/>
      <c r="C45" s="69"/>
      <c r="D45" s="80"/>
      <c r="E45" s="77"/>
      <c r="F45" s="76"/>
      <c r="G45" s="76"/>
      <c r="H45" s="81"/>
      <c r="I45" s="78"/>
      <c r="J45" s="78"/>
      <c r="K45" s="78"/>
      <c r="L45" s="78"/>
      <c r="M45" s="78"/>
      <c r="N45" s="78"/>
    </row>
    <row r="46" spans="1:14" s="79" customFormat="1" ht="12" hidden="1">
      <c r="A46" s="74"/>
      <c r="B46" s="75"/>
      <c r="C46" s="69"/>
      <c r="D46" s="80"/>
      <c r="E46" s="77"/>
      <c r="F46" s="76"/>
      <c r="G46" s="76"/>
      <c r="H46" s="81"/>
      <c r="I46" s="78"/>
      <c r="J46" s="78"/>
      <c r="K46" s="78"/>
      <c r="L46" s="78"/>
      <c r="M46" s="78"/>
      <c r="N46" s="78"/>
    </row>
    <row r="47" spans="1:14" s="79" customFormat="1" ht="12" hidden="1">
      <c r="A47" s="74"/>
      <c r="B47" s="75"/>
      <c r="C47" s="69"/>
      <c r="D47" s="80"/>
      <c r="E47" s="77"/>
      <c r="F47" s="76"/>
      <c r="G47" s="76"/>
      <c r="H47" s="81"/>
      <c r="I47" s="78"/>
      <c r="J47" s="78"/>
      <c r="K47" s="78"/>
      <c r="L47" s="78"/>
      <c r="M47" s="78"/>
      <c r="N47" s="78"/>
    </row>
    <row r="48" spans="1:14" s="79" customFormat="1" ht="12" hidden="1">
      <c r="A48" s="74"/>
      <c r="B48" s="75"/>
      <c r="C48" s="69"/>
      <c r="D48" s="80"/>
      <c r="E48" s="77"/>
      <c r="F48" s="76"/>
      <c r="G48" s="76"/>
      <c r="H48" s="81"/>
      <c r="I48" s="78"/>
      <c r="J48" s="78"/>
      <c r="K48" s="78"/>
      <c r="L48" s="78"/>
      <c r="M48" s="78"/>
      <c r="N48" s="78"/>
    </row>
    <row r="49" spans="1:14" s="102" customFormat="1" ht="12" hidden="1">
      <c r="A49" s="74"/>
      <c r="B49" s="75"/>
      <c r="C49" s="69"/>
      <c r="D49" s="80"/>
      <c r="E49" s="77"/>
      <c r="F49" s="76"/>
      <c r="G49" s="76"/>
      <c r="H49" s="81"/>
      <c r="I49" s="78"/>
      <c r="J49" s="78"/>
      <c r="K49" s="78"/>
      <c r="L49" s="78"/>
      <c r="M49" s="78"/>
      <c r="N49" s="78"/>
    </row>
    <row r="50" spans="1:14" s="79" customFormat="1" ht="12" hidden="1">
      <c r="A50" s="74"/>
      <c r="B50" s="75"/>
      <c r="C50" s="69"/>
      <c r="D50" s="80"/>
      <c r="E50" s="77"/>
      <c r="F50" s="76"/>
      <c r="G50" s="76"/>
      <c r="H50" s="81"/>
      <c r="I50" s="78"/>
      <c r="J50" s="78"/>
      <c r="K50" s="78"/>
      <c r="L50" s="78"/>
      <c r="M50" s="78"/>
      <c r="N50" s="78"/>
    </row>
    <row r="51" spans="1:14" s="79" customFormat="1" ht="12" hidden="1">
      <c r="A51" s="74"/>
      <c r="B51" s="75"/>
      <c r="C51" s="69"/>
      <c r="D51" s="80"/>
      <c r="E51" s="77"/>
      <c r="F51" s="76"/>
      <c r="G51" s="76"/>
      <c r="H51" s="81"/>
      <c r="I51" s="78"/>
      <c r="J51" s="78"/>
      <c r="K51" s="78"/>
      <c r="L51" s="78"/>
      <c r="M51" s="78"/>
      <c r="N51" s="78"/>
    </row>
    <row r="52" spans="1:14" s="102" customFormat="1" ht="12" hidden="1">
      <c r="A52" s="74"/>
      <c r="B52" s="75"/>
      <c r="C52" s="69"/>
      <c r="D52" s="80"/>
      <c r="E52" s="77"/>
      <c r="F52" s="76"/>
      <c r="G52" s="76"/>
      <c r="H52" s="81"/>
      <c r="I52" s="78"/>
      <c r="J52" s="78"/>
      <c r="K52" s="78"/>
      <c r="L52" s="78"/>
      <c r="M52" s="78"/>
      <c r="N52" s="78"/>
    </row>
    <row r="53" spans="1:14" s="79" customFormat="1" ht="12" hidden="1">
      <c r="A53" s="74"/>
      <c r="B53" s="75"/>
      <c r="C53" s="69"/>
      <c r="D53" s="80"/>
      <c r="E53" s="77"/>
      <c r="F53" s="76"/>
      <c r="G53" s="76"/>
      <c r="H53" s="81"/>
      <c r="I53" s="78"/>
      <c r="J53" s="78"/>
      <c r="K53" s="78"/>
      <c r="L53" s="78"/>
      <c r="M53" s="78"/>
      <c r="N53" s="78"/>
    </row>
    <row r="54" spans="1:14" s="79" customFormat="1" ht="12" hidden="1">
      <c r="A54" s="74"/>
      <c r="B54" s="75"/>
      <c r="C54" s="69"/>
      <c r="D54" s="80"/>
      <c r="E54" s="77"/>
      <c r="F54" s="76"/>
      <c r="G54" s="76"/>
      <c r="H54" s="81"/>
      <c r="I54" s="78"/>
      <c r="J54" s="78"/>
      <c r="K54" s="78"/>
      <c r="L54" s="78"/>
      <c r="M54" s="78"/>
      <c r="N54" s="78"/>
    </row>
    <row r="55" spans="3:15" ht="12">
      <c r="C55" s="137"/>
      <c r="E55" s="77"/>
      <c r="F55" s="76"/>
      <c r="G55" s="76"/>
      <c r="H55" s="81"/>
      <c r="O55" s="79"/>
    </row>
    <row r="56" spans="3:15" ht="12">
      <c r="C56" s="137"/>
      <c r="E56" s="77"/>
      <c r="F56" s="76"/>
      <c r="G56" s="76"/>
      <c r="H56" s="81"/>
      <c r="O56" s="79"/>
    </row>
    <row r="57" spans="3:15" ht="12" hidden="1">
      <c r="C57" s="137"/>
      <c r="E57" s="77"/>
      <c r="F57" s="76"/>
      <c r="G57" s="76"/>
      <c r="H57" s="81"/>
      <c r="O57" s="79"/>
    </row>
    <row r="58" spans="3:15" ht="12">
      <c r="C58" s="137"/>
      <c r="E58" s="77"/>
      <c r="F58" s="76"/>
      <c r="G58" s="76"/>
      <c r="H58" s="81"/>
      <c r="O58" s="79"/>
    </row>
    <row r="59" spans="3:15" ht="12">
      <c r="C59" s="137"/>
      <c r="E59" s="77"/>
      <c r="F59" s="76"/>
      <c r="G59" s="76"/>
      <c r="H59" s="81"/>
      <c r="O59" s="79"/>
    </row>
    <row r="60" spans="3:15" ht="12">
      <c r="C60" s="137"/>
      <c r="E60" s="77"/>
      <c r="F60" s="76"/>
      <c r="G60" s="76"/>
      <c r="H60" s="81"/>
      <c r="O60" s="79"/>
    </row>
    <row r="61" spans="3:15" ht="12">
      <c r="C61" s="137"/>
      <c r="E61" s="77"/>
      <c r="F61" s="76"/>
      <c r="G61" s="76"/>
      <c r="H61" s="81"/>
      <c r="O61" s="79"/>
    </row>
    <row r="62" spans="3:15" ht="12">
      <c r="C62" s="137"/>
      <c r="E62" s="77"/>
      <c r="F62" s="76"/>
      <c r="G62" s="76"/>
      <c r="H62" s="81"/>
      <c r="O62" s="79"/>
    </row>
    <row r="63" spans="3:15" ht="12">
      <c r="C63" s="137"/>
      <c r="E63" s="77"/>
      <c r="F63" s="76"/>
      <c r="G63" s="76"/>
      <c r="H63" s="81"/>
      <c r="O63" s="79"/>
    </row>
    <row r="64" spans="3:15" ht="12">
      <c r="C64" s="137"/>
      <c r="E64" s="77"/>
      <c r="F64" s="76"/>
      <c r="G64" s="76"/>
      <c r="H64" s="81"/>
      <c r="O64" s="79"/>
    </row>
    <row r="65" spans="3:15" ht="12">
      <c r="C65" s="137"/>
      <c r="E65" s="77"/>
      <c r="F65" s="76"/>
      <c r="G65" s="76"/>
      <c r="H65" s="81"/>
      <c r="O65" s="79"/>
    </row>
    <row r="66" spans="3:15" ht="12">
      <c r="C66" s="137"/>
      <c r="E66" s="77"/>
      <c r="F66" s="76"/>
      <c r="G66" s="76"/>
      <c r="H66" s="81"/>
      <c r="O66" s="79"/>
    </row>
    <row r="67" spans="3:15" ht="12">
      <c r="C67" s="137"/>
      <c r="E67" s="77"/>
      <c r="F67" s="76"/>
      <c r="G67" s="76"/>
      <c r="H67" s="81"/>
      <c r="O67" s="79"/>
    </row>
  </sheetData>
  <sheetProtection/>
  <protectedRanges>
    <protectedRange password="C580" sqref="G2:H3 I2:N2 D2:E3" name="Rango1"/>
    <protectedRange password="C580" sqref="C43:C65350 C29 C10:C19 C22:C27" name="Rango1_2"/>
    <protectedRange password="C580" sqref="I3:N3" name="Rango1_4"/>
    <protectedRange password="C580" sqref="D8:D9" name="Rango1_4_1"/>
    <protectedRange password="C580" sqref="C28 C32:C33" name="Rango1_2_1"/>
  </protectedRanges>
  <conditionalFormatting sqref="A4:R4 A8:R8 A14:R19 A28:R29 A10:R11 A21:R25 A31:R34 A43:N72">
    <cfRule type="expression" priority="88" dxfId="0" stopIfTrue="1">
      <formula>$A4="*"</formula>
    </cfRule>
  </conditionalFormatting>
  <conditionalFormatting sqref="A9:R9">
    <cfRule type="expression" priority="65" dxfId="0" stopIfTrue="1">
      <formula>$A9="*"</formula>
    </cfRule>
  </conditionalFormatting>
  <conditionalFormatting sqref="A20:B20 D20:R20">
    <cfRule type="expression" priority="64" dxfId="0" stopIfTrue="1">
      <formula>$A20="*"</formula>
    </cfRule>
  </conditionalFormatting>
  <conditionalFormatting sqref="C20">
    <cfRule type="expression" priority="63" dxfId="0" stopIfTrue="1">
      <formula>$A20="*"</formula>
    </cfRule>
  </conditionalFormatting>
  <conditionalFormatting sqref="A5:R5">
    <cfRule type="expression" priority="54" dxfId="0" stopIfTrue="1">
      <formula>$A5="*"</formula>
    </cfRule>
  </conditionalFormatting>
  <conditionalFormatting sqref="A6:R6">
    <cfRule type="expression" priority="53" dxfId="0" stopIfTrue="1">
      <formula>$A6="*"</formula>
    </cfRule>
  </conditionalFormatting>
  <conditionalFormatting sqref="A7:R7">
    <cfRule type="expression" priority="52" dxfId="0" stopIfTrue="1">
      <formula>$A7="*"</formula>
    </cfRule>
  </conditionalFormatting>
  <conditionalFormatting sqref="A12:R12">
    <cfRule type="expression" priority="45" dxfId="0" stopIfTrue="1">
      <formula>$A12="*"</formula>
    </cfRule>
  </conditionalFormatting>
  <conditionalFormatting sqref="A13:R13">
    <cfRule type="expression" priority="44" dxfId="0" stopIfTrue="1">
      <formula>$A13="*"</formula>
    </cfRule>
  </conditionalFormatting>
  <conditionalFormatting sqref="A26:R27">
    <cfRule type="expression" priority="42" dxfId="0" stopIfTrue="1">
      <formula>$A26="*"</formula>
    </cfRule>
  </conditionalFormatting>
  <conditionalFormatting sqref="A30:R30">
    <cfRule type="expression" priority="40" dxfId="0" stopIfTrue="1">
      <formula>$A30="*"</formula>
    </cfRule>
  </conditionalFormatting>
  <conditionalFormatting sqref="A35:R35">
    <cfRule type="expression" priority="35" dxfId="0" stopIfTrue="1">
      <formula>$A35="*"</formula>
    </cfRule>
  </conditionalFormatting>
  <conditionalFormatting sqref="A36:R36">
    <cfRule type="expression" priority="34" dxfId="0" stopIfTrue="1">
      <formula>$A36="*"</formula>
    </cfRule>
  </conditionalFormatting>
  <conditionalFormatting sqref="A37:R37">
    <cfRule type="expression" priority="33" dxfId="0" stopIfTrue="1">
      <formula>$A37="*"</formula>
    </cfRule>
  </conditionalFormatting>
  <conditionalFormatting sqref="A38:D38 F38:R38">
    <cfRule type="expression" priority="32" dxfId="0" stopIfTrue="1">
      <formula>$A38="*"</formula>
    </cfRule>
  </conditionalFormatting>
  <conditionalFormatting sqref="A39:R39">
    <cfRule type="expression" priority="31" dxfId="0" stopIfTrue="1">
      <formula>$A39="*"</formula>
    </cfRule>
  </conditionalFormatting>
  <conditionalFormatting sqref="A40:C40 E40:R40">
    <cfRule type="expression" priority="30" dxfId="0" stopIfTrue="1">
      <formula>$A40="*"</formula>
    </cfRule>
  </conditionalFormatting>
  <conditionalFormatting sqref="A41:R41">
    <cfRule type="expression" priority="29" dxfId="0" stopIfTrue="1">
      <formula>$A41="*"</formula>
    </cfRule>
  </conditionalFormatting>
  <conditionalFormatting sqref="D40">
    <cfRule type="expression" priority="10" dxfId="0" stopIfTrue="1">
      <formula>$A40="*"</formula>
    </cfRule>
  </conditionalFormatting>
  <conditionalFormatting sqref="E38">
    <cfRule type="expression" priority="9" dxfId="0" stopIfTrue="1">
      <formula>$A38="*"</formula>
    </cfRule>
  </conditionalFormatting>
  <conditionalFormatting sqref="O42:R42 O44:R57 O62:R65 O59:R60">
    <cfRule type="expression" priority="192" dxfId="0" stopIfTrue="1">
      <formula>income!#REF!="*"</formula>
    </cfRule>
  </conditionalFormatting>
  <conditionalFormatting sqref="O67:R96">
    <cfRule type="expression" priority="196" dxfId="0" stopIfTrue="1">
      <formula>$A43="*"</formula>
    </cfRule>
  </conditionalFormatting>
  <printOptions gridLines="1"/>
  <pageMargins left="0.7874015748031497" right="0.7874015748031497" top="0.3937007874015748" bottom="0.5905511811023623" header="0.3937007874015748" footer="0.3937007874015748"/>
  <pageSetup horizontalDpi="600" verticalDpi="600" orientation="landscape" pageOrder="overThenDown" paperSize="9" r:id="rId2"/>
  <headerFooter alignWithMargins="0">
    <oddFooter>&amp;L&amp;F&amp;C&amp;D&amp;R&amp;P/&amp;N</oddFooter>
  </headerFooter>
  <colBreaks count="3" manualBreakCount="3">
    <brk id="4" max="65535" man="1"/>
    <brk id="8" max="65535" man="1"/>
    <brk id="13" max="65535" man="1"/>
  </colBreaks>
  <legacyDrawing r:id="rId1"/>
</worksheet>
</file>

<file path=xl/worksheets/sheet8.xml><?xml version="1.0" encoding="utf-8"?>
<worksheet xmlns="http://schemas.openxmlformats.org/spreadsheetml/2006/main" xmlns:r="http://schemas.openxmlformats.org/officeDocument/2006/relationships">
  <sheetPr codeName="Hoja7"/>
  <dimension ref="A1:N10"/>
  <sheetViews>
    <sheetView zoomScaleSheetLayoutView="95" zoomScalePageLayoutView="0" workbookViewId="0" topLeftCell="A1">
      <pane xSplit="3" ySplit="3" topLeftCell="D4" activePane="bottomRight" state="frozen"/>
      <selection pane="topLeft" activeCell="G43" sqref="G43"/>
      <selection pane="topRight" activeCell="G43" sqref="G43"/>
      <selection pane="bottomLeft" activeCell="G43" sqref="G43"/>
      <selection pane="bottomRight" activeCell="A7" sqref="A7"/>
    </sheetView>
  </sheetViews>
  <sheetFormatPr defaultColWidth="9.140625" defaultRowHeight="12.75"/>
  <cols>
    <col min="1" max="1" width="1.7109375" style="74" customWidth="1"/>
    <col min="2" max="2" width="11.28125" style="75" bestFit="1" customWidth="1"/>
    <col min="3" max="3" width="38.140625" style="83" customWidth="1"/>
    <col min="4" max="4" width="54.00390625" style="85" customWidth="1"/>
    <col min="5" max="5" width="39.421875" style="86" customWidth="1"/>
    <col min="6" max="6" width="13.28125" style="84" customWidth="1"/>
    <col min="7" max="7" width="11.421875" style="84" customWidth="1"/>
    <col min="8" max="8" width="8.8515625" style="87" customWidth="1"/>
    <col min="9" max="9" width="13.421875" style="88" customWidth="1"/>
    <col min="10" max="10" width="15.140625" style="88" customWidth="1"/>
    <col min="11" max="11" width="13.57421875" style="88" customWidth="1"/>
    <col min="12" max="12" width="13.28125" style="88" customWidth="1"/>
    <col min="13" max="13" width="11.140625" style="88" customWidth="1"/>
    <col min="14" max="14" width="13.7109375" style="88" customWidth="1"/>
    <col min="15" max="16384" width="9.140625" style="82" customWidth="1"/>
  </cols>
  <sheetData>
    <row r="1" spans="1:14" s="31" customFormat="1" ht="27">
      <c r="A1" s="70"/>
      <c r="B1" s="68" t="s">
        <v>81</v>
      </c>
      <c r="C1" s="30"/>
      <c r="E1" s="30"/>
      <c r="F1" s="32"/>
      <c r="G1" s="32"/>
      <c r="H1" s="71"/>
      <c r="I1" s="30"/>
      <c r="J1" s="33"/>
      <c r="K1" s="33"/>
      <c r="L1" s="33"/>
      <c r="M1" s="33"/>
      <c r="N1" s="33"/>
    </row>
    <row r="2" spans="1:14" s="31" customFormat="1" ht="21.75" customHeight="1">
      <c r="A2" s="72"/>
      <c r="B2" s="34"/>
      <c r="C2" s="35"/>
      <c r="D2" s="36"/>
      <c r="E2" s="37" t="s">
        <v>40</v>
      </c>
      <c r="G2" s="38"/>
      <c r="H2" s="67"/>
      <c r="I2" s="73" t="s">
        <v>55</v>
      </c>
      <c r="J2" s="39"/>
      <c r="K2" s="39"/>
      <c r="L2" s="40"/>
      <c r="M2" s="40"/>
      <c r="N2" s="40"/>
    </row>
    <row r="3" spans="2:14" s="63" customFormat="1" ht="24.75" customHeight="1">
      <c r="B3" s="63" t="s">
        <v>78</v>
      </c>
      <c r="C3" s="64" t="s">
        <v>36</v>
      </c>
      <c r="D3" s="63" t="s">
        <v>82</v>
      </c>
      <c r="E3" s="63" t="s">
        <v>83</v>
      </c>
      <c r="F3" s="65" t="s">
        <v>52</v>
      </c>
      <c r="G3" s="65" t="s">
        <v>53</v>
      </c>
      <c r="H3" s="65" t="s">
        <v>54</v>
      </c>
      <c r="I3" s="89" t="s">
        <v>166</v>
      </c>
      <c r="J3" s="66" t="s">
        <v>79</v>
      </c>
      <c r="K3" s="66" t="s">
        <v>48</v>
      </c>
      <c r="L3" s="66" t="s">
        <v>24</v>
      </c>
      <c r="M3" s="66" t="s">
        <v>47</v>
      </c>
      <c r="N3" s="66" t="s">
        <v>41</v>
      </c>
    </row>
    <row r="4" spans="1:14" s="79" customFormat="1" ht="13.5">
      <c r="A4" s="74" t="s">
        <v>80</v>
      </c>
      <c r="B4" s="75" t="s">
        <v>108</v>
      </c>
      <c r="C4" s="69" t="s">
        <v>161</v>
      </c>
      <c r="D4" s="103" t="s">
        <v>590</v>
      </c>
      <c r="E4" s="143" t="s">
        <v>242</v>
      </c>
      <c r="F4" s="77">
        <v>0</v>
      </c>
      <c r="G4" s="103" t="s">
        <v>206</v>
      </c>
      <c r="H4" s="123"/>
      <c r="I4" s="93">
        <f>VLOOKUP($B4,sumstats!$A:$XFD,2,FALSE)</f>
        <v>67332</v>
      </c>
      <c r="J4" s="93">
        <f>VLOOKUP($B4,sumstats!$A:$XFD,3,FALSE)</f>
        <v>47072717.7</v>
      </c>
      <c r="K4" s="93">
        <f>VLOOKUP($B4,sumstats!$A:$XFD,4,FALSE)</f>
        <v>2.294349</v>
      </c>
      <c r="L4" s="93">
        <f>VLOOKUP($B4,sumstats!$A:$XFD,5,FALSE)</f>
        <v>0.9336139</v>
      </c>
      <c r="M4" s="93">
        <f>VLOOKUP($B4,sumstats!$A:$XFD,6,FALSE)</f>
        <v>1</v>
      </c>
      <c r="N4" s="93">
        <f>VLOOKUP($B4,sumstats!$A:$XFD,7,FALSE)</f>
        <v>8</v>
      </c>
    </row>
    <row r="5" spans="1:14" s="79" customFormat="1" ht="13.5">
      <c r="A5" s="74" t="s">
        <v>80</v>
      </c>
      <c r="B5" s="75" t="s">
        <v>109</v>
      </c>
      <c r="C5" s="69" t="s">
        <v>591</v>
      </c>
      <c r="D5" s="103" t="s">
        <v>592</v>
      </c>
      <c r="E5" s="143" t="s">
        <v>243</v>
      </c>
      <c r="F5" s="77">
        <v>0</v>
      </c>
      <c r="G5" s="103" t="s">
        <v>206</v>
      </c>
      <c r="H5" s="123"/>
      <c r="I5" s="93">
        <f>VLOOKUP($B5,sumstats!$A:$XFD,2,FALSE)</f>
        <v>67332</v>
      </c>
      <c r="J5" s="93">
        <f>VLOOKUP($B5,sumstats!$A:$XFD,3,FALSE)</f>
        <v>47072717.7</v>
      </c>
      <c r="K5" s="93">
        <f>VLOOKUP($B5,sumstats!$A:$XFD,4,FALSE)</f>
        <v>3.04428</v>
      </c>
      <c r="L5" s="93">
        <f>VLOOKUP($B5,sumstats!$A:$XFD,5,FALSE)</f>
        <v>1.508885</v>
      </c>
      <c r="M5" s="93">
        <f>VLOOKUP($B5,sumstats!$A:$XFD,6,FALSE)</f>
        <v>1</v>
      </c>
      <c r="N5" s="93">
        <f>VLOOKUP($B5,sumstats!$A:$XFD,7,FALSE)</f>
        <v>6</v>
      </c>
    </row>
    <row r="6" spans="1:14" s="79" customFormat="1" ht="13.5">
      <c r="A6" s="74"/>
      <c r="B6" s="75" t="s">
        <v>107</v>
      </c>
      <c r="C6" s="69" t="s">
        <v>160</v>
      </c>
      <c r="D6" s="103" t="s">
        <v>600</v>
      </c>
      <c r="E6" s="143" t="s">
        <v>599</v>
      </c>
      <c r="F6" s="125">
        <v>1</v>
      </c>
      <c r="G6" s="103" t="s">
        <v>206</v>
      </c>
      <c r="H6" s="138">
        <v>0</v>
      </c>
      <c r="I6" s="93">
        <f>VLOOKUP($B6,sumstats!$A:$XFD,2,FALSE)</f>
        <v>1149</v>
      </c>
      <c r="J6" s="93">
        <f>VLOOKUP($B6,sumstats!$A:$XFD,3,FALSE)</f>
        <v>1087382.45</v>
      </c>
      <c r="K6" s="93">
        <f>VLOOKUP($B6,sumstats!$A:$XFD,4,FALSE)</f>
        <v>106000000</v>
      </c>
      <c r="L6" s="93">
        <f>VLOOKUP($B6,sumstats!$A:$XFD,5,FALSE)</f>
        <v>410000000</v>
      </c>
      <c r="M6" s="93">
        <f>VLOOKUP($B6,sumstats!$A:$XFD,6,FALSE)</f>
        <v>209205</v>
      </c>
      <c r="N6" s="93">
        <f>VLOOKUP($B6,sumstats!$A:$XFD,7,FALSE)</f>
        <v>5020000000</v>
      </c>
    </row>
    <row r="7" spans="1:14" s="79" customFormat="1" ht="13.5">
      <c r="A7" s="74" t="s">
        <v>80</v>
      </c>
      <c r="B7" s="75" t="s">
        <v>267</v>
      </c>
      <c r="C7" s="69" t="s">
        <v>597</v>
      </c>
      <c r="D7" s="103" t="s">
        <v>598</v>
      </c>
      <c r="E7" s="143" t="s">
        <v>307</v>
      </c>
      <c r="F7" s="125">
        <v>1</v>
      </c>
      <c r="G7" s="103" t="s">
        <v>206</v>
      </c>
      <c r="H7" s="138">
        <v>0</v>
      </c>
      <c r="I7" s="93">
        <f>VLOOKUP($B7,sumstats!$A:$XFD,2,FALSE)</f>
        <v>33159</v>
      </c>
      <c r="J7" s="93">
        <f>VLOOKUP($B7,sumstats!$A:$XFD,3,FALSE)</f>
        <v>27938603.6</v>
      </c>
      <c r="K7" s="93">
        <f>VLOOKUP($B7,sumstats!$A:$XFD,4,FALSE)</f>
        <v>1</v>
      </c>
      <c r="L7" s="93">
        <f>VLOOKUP($B7,sumstats!$A:$XFD,5,FALSE)</f>
        <v>0</v>
      </c>
      <c r="M7" s="93">
        <f>VLOOKUP($B7,sumstats!$A:$XFD,6,FALSE)</f>
        <v>1</v>
      </c>
      <c r="N7" s="93">
        <f>VLOOKUP($B7,sumstats!$A:$XFD,7,FALSE)</f>
        <v>1</v>
      </c>
    </row>
    <row r="8" spans="1:14" s="79" customFormat="1" ht="13.5">
      <c r="A8" s="74" t="s">
        <v>80</v>
      </c>
      <c r="B8" s="75" t="s">
        <v>268</v>
      </c>
      <c r="C8" s="69" t="s">
        <v>596</v>
      </c>
      <c r="D8" s="103" t="s">
        <v>595</v>
      </c>
      <c r="E8" s="143" t="s">
        <v>308</v>
      </c>
      <c r="F8" s="125">
        <v>1</v>
      </c>
      <c r="G8" s="103" t="s">
        <v>206</v>
      </c>
      <c r="H8" s="138">
        <v>0</v>
      </c>
      <c r="I8" s="93">
        <f>VLOOKUP($B8,sumstats!$A:$XFD,2,FALSE)</f>
        <v>22380</v>
      </c>
      <c r="J8" s="93">
        <f>VLOOKUP($B8,sumstats!$A:$XFD,3,FALSE)</f>
        <v>20541213.8</v>
      </c>
      <c r="K8" s="93">
        <f>VLOOKUP($B8,sumstats!$A:$XFD,4,FALSE)</f>
        <v>1</v>
      </c>
      <c r="L8" s="93">
        <f>VLOOKUP($B8,sumstats!$A:$XFD,5,FALSE)</f>
        <v>0</v>
      </c>
      <c r="M8" s="93">
        <f>VLOOKUP($B8,sumstats!$A:$XFD,6,FALSE)</f>
        <v>1</v>
      </c>
      <c r="N8" s="93">
        <f>VLOOKUP($B8,sumstats!$A:$XFD,7,FALSE)</f>
        <v>1</v>
      </c>
    </row>
    <row r="9" spans="1:14" s="79" customFormat="1" ht="13.5">
      <c r="A9" s="74" t="s">
        <v>80</v>
      </c>
      <c r="B9" s="75" t="s">
        <v>269</v>
      </c>
      <c r="C9" s="69" t="s">
        <v>593</v>
      </c>
      <c r="D9" s="103" t="s">
        <v>594</v>
      </c>
      <c r="E9" s="143" t="s">
        <v>306</v>
      </c>
      <c r="F9" s="125">
        <v>1</v>
      </c>
      <c r="G9" s="103" t="s">
        <v>206</v>
      </c>
      <c r="H9" s="138">
        <v>0</v>
      </c>
      <c r="I9" s="93">
        <f>VLOOKUP($B9,sumstats!$A:$XFD,2,FALSE)</f>
        <v>64941</v>
      </c>
      <c r="J9" s="93">
        <f>VLOOKUP($B9,sumstats!$A:$XFD,3,FALSE)</f>
        <v>45898996.1</v>
      </c>
      <c r="K9" s="93">
        <f>VLOOKUP($B9,sumstats!$A:$XFD,4,FALSE)</f>
        <v>1</v>
      </c>
      <c r="L9" s="93">
        <f>VLOOKUP($B9,sumstats!$A:$XFD,5,FALSE)</f>
        <v>0</v>
      </c>
      <c r="M9" s="93">
        <f>VLOOKUP($B9,sumstats!$A:$XFD,6,FALSE)</f>
        <v>1</v>
      </c>
      <c r="N9" s="93">
        <f>VLOOKUP($B9,sumstats!$A:$XFD,7,FALSE)</f>
        <v>1</v>
      </c>
    </row>
    <row r="10" spans="2:14" ht="13.5">
      <c r="B10" s="75" t="s">
        <v>314</v>
      </c>
      <c r="C10" s="69" t="s">
        <v>602</v>
      </c>
      <c r="D10" s="103" t="s">
        <v>601</v>
      </c>
      <c r="E10" s="143" t="s">
        <v>603</v>
      </c>
      <c r="F10" s="125">
        <v>1</v>
      </c>
      <c r="G10" s="103" t="s">
        <v>206</v>
      </c>
      <c r="H10" s="138">
        <v>0</v>
      </c>
      <c r="I10" s="93">
        <f>VLOOKUP($B10,sumstats!$A:$XFD,2,FALSE)</f>
        <v>9052</v>
      </c>
      <c r="J10" s="93">
        <f>VLOOKUP($B10,sumstats!$A:$XFD,3,FALSE)</f>
        <v>5943680.26</v>
      </c>
      <c r="K10" s="93">
        <f>VLOOKUP($B10,sumstats!$A:$XFD,4,FALSE)</f>
        <v>87000000</v>
      </c>
      <c r="L10" s="93">
        <f>VLOOKUP($B10,sumstats!$A:$XFD,5,FALSE)</f>
        <v>113000000</v>
      </c>
      <c r="M10" s="78"/>
      <c r="N10" s="78"/>
    </row>
  </sheetData>
  <sheetProtection/>
  <protectedRanges>
    <protectedRange password="C580" sqref="G2:H3 I2:N2 D2:E3" name="Rango1"/>
    <protectedRange password="C580" sqref="C10:C65448 C4:C5" name="Rango1_2"/>
    <protectedRange password="C580" sqref="I3:N3" name="Rango1_1"/>
  </protectedRanges>
  <conditionalFormatting sqref="A11:W187 A4:W6 A10:E10 M10:W10">
    <cfRule type="expression" priority="30" dxfId="0" stopIfTrue="1">
      <formula>$A4="*"</formula>
    </cfRule>
  </conditionalFormatting>
  <conditionalFormatting sqref="E6:H6">
    <cfRule type="expression" priority="28" dxfId="0" stopIfTrue="1">
      <formula>$A6="*"</formula>
    </cfRule>
  </conditionalFormatting>
  <conditionalFormatting sqref="E6">
    <cfRule type="expression" priority="27" dxfId="0" stopIfTrue="1">
      <formula>$A6="*"</formula>
    </cfRule>
  </conditionalFormatting>
  <conditionalFormatting sqref="E6">
    <cfRule type="expression" priority="26" dxfId="0" stopIfTrue="1">
      <formula>$A6="*"</formula>
    </cfRule>
  </conditionalFormatting>
  <conditionalFormatting sqref="A7:W7">
    <cfRule type="expression" priority="25" dxfId="0" stopIfTrue="1">
      <formula>$A7="*"</formula>
    </cfRule>
  </conditionalFormatting>
  <conditionalFormatting sqref="E7:H7">
    <cfRule type="expression" priority="24" dxfId="0" stopIfTrue="1">
      <formula>$A7="*"</formula>
    </cfRule>
  </conditionalFormatting>
  <conditionalFormatting sqref="E7">
    <cfRule type="expression" priority="23" dxfId="0" stopIfTrue="1">
      <formula>$A7="*"</formula>
    </cfRule>
  </conditionalFormatting>
  <conditionalFormatting sqref="E7">
    <cfRule type="expression" priority="22" dxfId="0" stopIfTrue="1">
      <formula>$A7="*"</formula>
    </cfRule>
  </conditionalFormatting>
  <conditionalFormatting sqref="A8:B8 D8:W8">
    <cfRule type="expression" priority="21" dxfId="0" stopIfTrue="1">
      <formula>$A8="*"</formula>
    </cfRule>
  </conditionalFormatting>
  <conditionalFormatting sqref="E8:H8">
    <cfRule type="expression" priority="20" dxfId="0" stopIfTrue="1">
      <formula>$A8="*"</formula>
    </cfRule>
  </conditionalFormatting>
  <conditionalFormatting sqref="E8">
    <cfRule type="expression" priority="19" dxfId="0" stopIfTrue="1">
      <formula>$A8="*"</formula>
    </cfRule>
  </conditionalFormatting>
  <conditionalFormatting sqref="E8">
    <cfRule type="expression" priority="18" dxfId="0" stopIfTrue="1">
      <formula>$A8="*"</formula>
    </cfRule>
  </conditionalFormatting>
  <conditionalFormatting sqref="A9:B9 D9:W9 I10:L10">
    <cfRule type="expression" priority="17" dxfId="0" stopIfTrue="1">
      <formula>$A9="*"</formula>
    </cfRule>
  </conditionalFormatting>
  <conditionalFormatting sqref="E9:H9">
    <cfRule type="expression" priority="16" dxfId="0" stopIfTrue="1">
      <formula>$A9="*"</formula>
    </cfRule>
  </conditionalFormatting>
  <conditionalFormatting sqref="E9">
    <cfRule type="expression" priority="15" dxfId="0" stopIfTrue="1">
      <formula>$A9="*"</formula>
    </cfRule>
  </conditionalFormatting>
  <conditionalFormatting sqref="E9">
    <cfRule type="expression" priority="14" dxfId="0" stopIfTrue="1">
      <formula>$A9="*"</formula>
    </cfRule>
  </conditionalFormatting>
  <conditionalFormatting sqref="C8">
    <cfRule type="expression" priority="11" dxfId="0" stopIfTrue="1">
      <formula>$A8="*"</formula>
    </cfRule>
  </conditionalFormatting>
  <conditionalFormatting sqref="C9">
    <cfRule type="expression" priority="10" dxfId="0" stopIfTrue="1">
      <formula>$A9="*"</formula>
    </cfRule>
  </conditionalFormatting>
  <conditionalFormatting sqref="G4">
    <cfRule type="expression" priority="9" dxfId="0" stopIfTrue="1">
      <formula>$A4="*"</formula>
    </cfRule>
  </conditionalFormatting>
  <conditionalFormatting sqref="G5">
    <cfRule type="expression" priority="8" dxfId="0" stopIfTrue="1">
      <formula>$A5="*"</formula>
    </cfRule>
  </conditionalFormatting>
  <conditionalFormatting sqref="G5">
    <cfRule type="expression" priority="7" dxfId="0" stopIfTrue="1">
      <formula>$A5="*"</formula>
    </cfRule>
  </conditionalFormatting>
  <conditionalFormatting sqref="F10">
    <cfRule type="expression" priority="6" dxfId="0" stopIfTrue="1">
      <formula>$A10="*"</formula>
    </cfRule>
  </conditionalFormatting>
  <conditionalFormatting sqref="F10">
    <cfRule type="expression" priority="5" dxfId="0" stopIfTrue="1">
      <formula>$A10="*"</formula>
    </cfRule>
  </conditionalFormatting>
  <conditionalFormatting sqref="G10">
    <cfRule type="expression" priority="4" dxfId="0" stopIfTrue="1">
      <formula>$A10="*"</formula>
    </cfRule>
  </conditionalFormatting>
  <conditionalFormatting sqref="G10">
    <cfRule type="expression" priority="3" dxfId="0" stopIfTrue="1">
      <formula>$A10="*"</formula>
    </cfRule>
  </conditionalFormatting>
  <conditionalFormatting sqref="H10">
    <cfRule type="expression" priority="2" dxfId="0" stopIfTrue="1">
      <formula>$A10="*"</formula>
    </cfRule>
  </conditionalFormatting>
  <conditionalFormatting sqref="H10">
    <cfRule type="expression" priority="1" dxfId="0" stopIfTrue="1">
      <formula>$A10="*"</formula>
    </cfRule>
  </conditionalFormatting>
  <printOptions gridLines="1"/>
  <pageMargins left="0.7874015748031497" right="0.7874015748031497" top="0.3937007874015748" bottom="0.5905511811023623" header="0.3937007874015748" footer="0.3937007874015748"/>
  <pageSetup horizontalDpi="600" verticalDpi="600" orientation="landscape" pageOrder="overThenDown" paperSize="9" r:id="rId2"/>
  <headerFooter alignWithMargins="0">
    <oddFooter>&amp;L&amp;F&amp;C&amp;D&amp;R&amp;P/&amp;N</oddFooter>
  </headerFooter>
  <colBreaks count="3" manualBreakCount="3">
    <brk id="4" max="65535" man="1"/>
    <brk id="8" max="65535" man="1"/>
    <brk id="13" max="65535" man="1"/>
  </colBreaks>
  <legacyDrawing r:id="rId1"/>
</worksheet>
</file>

<file path=xl/worksheets/sheet9.xml><?xml version="1.0" encoding="utf-8"?>
<worksheet xmlns="http://schemas.openxmlformats.org/spreadsheetml/2006/main" xmlns:r="http://schemas.openxmlformats.org/officeDocument/2006/relationships">
  <sheetPr codeName="Hoja6"/>
  <dimension ref="A1:N166"/>
  <sheetViews>
    <sheetView zoomScaleSheetLayoutView="95" zoomScalePageLayoutView="0" workbookViewId="0" topLeftCell="A1">
      <pane xSplit="3" ySplit="3" topLeftCell="D4" activePane="bottomRight" state="frozen"/>
      <selection pane="topLeft" activeCell="G43" sqref="G43"/>
      <selection pane="topRight" activeCell="G43" sqref="G43"/>
      <selection pane="bottomLeft" activeCell="G43" sqref="G43"/>
      <selection pane="bottomRight" activeCell="B1" sqref="B1"/>
    </sheetView>
  </sheetViews>
  <sheetFormatPr defaultColWidth="9.140625" defaultRowHeight="12.75"/>
  <cols>
    <col min="1" max="1" width="1.7109375" style="74" customWidth="1"/>
    <col min="2" max="2" width="11.28125" style="75" bestFit="1" customWidth="1"/>
    <col min="3" max="3" width="26.421875" style="83" customWidth="1"/>
    <col min="4" max="4" width="54.00390625" style="85" customWidth="1"/>
    <col min="5" max="5" width="44.7109375" style="86" customWidth="1"/>
    <col min="6" max="6" width="13.28125" style="84" customWidth="1"/>
    <col min="7" max="7" width="11.421875" style="84" customWidth="1"/>
    <col min="8" max="8" width="8.8515625" style="87" customWidth="1"/>
    <col min="9" max="9" width="13.421875" style="88" customWidth="1"/>
    <col min="10" max="10" width="15.140625" style="88" customWidth="1"/>
    <col min="11" max="11" width="13.57421875" style="88" customWidth="1"/>
    <col min="12" max="12" width="13.28125" style="88" customWidth="1"/>
    <col min="13" max="13" width="11.140625" style="88" customWidth="1"/>
    <col min="14" max="14" width="13.7109375" style="88" customWidth="1"/>
    <col min="15" max="16384" width="9.140625" style="82" customWidth="1"/>
  </cols>
  <sheetData>
    <row r="1" spans="1:14" s="31" customFormat="1" ht="27">
      <c r="A1" s="70"/>
      <c r="B1" s="68" t="s">
        <v>28</v>
      </c>
      <c r="C1" s="30"/>
      <c r="E1" s="30"/>
      <c r="F1" s="32"/>
      <c r="G1" s="32"/>
      <c r="H1" s="71"/>
      <c r="I1" s="30"/>
      <c r="J1" s="33"/>
      <c r="K1" s="33"/>
      <c r="L1" s="33"/>
      <c r="M1" s="33"/>
      <c r="N1" s="33"/>
    </row>
    <row r="2" spans="1:14" s="31" customFormat="1" ht="21.75" customHeight="1">
      <c r="A2" s="72"/>
      <c r="B2" s="34"/>
      <c r="C2" s="35"/>
      <c r="D2" s="36"/>
      <c r="E2" s="37" t="s">
        <v>40</v>
      </c>
      <c r="G2" s="38"/>
      <c r="H2" s="67"/>
      <c r="I2" s="73" t="s">
        <v>55</v>
      </c>
      <c r="J2" s="39"/>
      <c r="K2" s="39"/>
      <c r="L2" s="40"/>
      <c r="M2" s="40"/>
      <c r="N2" s="40"/>
    </row>
    <row r="3" spans="2:14" s="63" customFormat="1" ht="24.75" customHeight="1">
      <c r="B3" s="63" t="s">
        <v>78</v>
      </c>
      <c r="C3" s="64" t="s">
        <v>36</v>
      </c>
      <c r="D3" s="63" t="s">
        <v>82</v>
      </c>
      <c r="E3" s="63" t="s">
        <v>83</v>
      </c>
      <c r="F3" s="65" t="s">
        <v>52</v>
      </c>
      <c r="G3" s="65" t="s">
        <v>53</v>
      </c>
      <c r="H3" s="65" t="s">
        <v>54</v>
      </c>
      <c r="I3" s="89" t="s">
        <v>166</v>
      </c>
      <c r="J3" s="66" t="s">
        <v>79</v>
      </c>
      <c r="K3" s="66" t="s">
        <v>48</v>
      </c>
      <c r="L3" s="66" t="s">
        <v>24</v>
      </c>
      <c r="M3" s="66" t="s">
        <v>47</v>
      </c>
      <c r="N3" s="66" t="s">
        <v>41</v>
      </c>
    </row>
    <row r="4" spans="1:14" s="79" customFormat="1" ht="13.5">
      <c r="A4" s="74" t="s">
        <v>80</v>
      </c>
      <c r="B4" s="75" t="s">
        <v>113</v>
      </c>
      <c r="C4" s="69" t="s">
        <v>164</v>
      </c>
      <c r="D4" s="103" t="s">
        <v>604</v>
      </c>
      <c r="E4" s="75" t="s">
        <v>245</v>
      </c>
      <c r="F4" s="77">
        <v>1</v>
      </c>
      <c r="G4" s="77" t="s">
        <v>206</v>
      </c>
      <c r="H4" s="123">
        <v>0</v>
      </c>
      <c r="I4" s="93">
        <f>VLOOKUP($B4,sumstats!$A:$XFD,2,FALSE)</f>
        <v>1210</v>
      </c>
      <c r="J4" s="93">
        <f>VLOOKUP($B4,sumstats!$A:$XFD,3,FALSE)</f>
        <v>802834</v>
      </c>
      <c r="K4" s="93">
        <f>VLOOKUP($B4,sumstats!$A:$XFD,4,FALSE)</f>
        <v>303603.1</v>
      </c>
      <c r="L4" s="93">
        <f>VLOOKUP($B4,sumstats!$A:$XFD,5,FALSE)</f>
        <v>506307.9</v>
      </c>
      <c r="M4" s="93">
        <f>VLOOKUP($B4,sumstats!$A:$XFD,6,FALSE)</f>
        <v>5000</v>
      </c>
      <c r="N4" s="93">
        <f>VLOOKUP($B4,sumstats!$A:$XFD,7,FALSE)</f>
        <v>8000000</v>
      </c>
    </row>
    <row r="5" spans="1:14" s="79" customFormat="1" ht="13.5">
      <c r="A5" s="74" t="s">
        <v>80</v>
      </c>
      <c r="B5" s="75" t="s">
        <v>114</v>
      </c>
      <c r="C5" s="69" t="s">
        <v>165</v>
      </c>
      <c r="D5" s="103" t="s">
        <v>605</v>
      </c>
      <c r="E5" s="75" t="s">
        <v>606</v>
      </c>
      <c r="F5" s="77">
        <v>1</v>
      </c>
      <c r="G5" s="77" t="s">
        <v>206</v>
      </c>
      <c r="H5" s="123">
        <v>0</v>
      </c>
      <c r="I5" s="93">
        <f>VLOOKUP($B5,sumstats!$A:$XFD,2,FALSE)</f>
        <v>0</v>
      </c>
      <c r="J5" s="93">
        <f>VLOOKUP($B5,sumstats!$A:$XFD,3,FALSE)</f>
        <v>0</v>
      </c>
      <c r="K5" s="93">
        <f>VLOOKUP($B5,sumstats!$A:$XFD,4,FALSE)</f>
        <v>0</v>
      </c>
      <c r="L5" s="93">
        <f>VLOOKUP($B5,sumstats!$A:$XFD,5,FALSE)</f>
        <v>0</v>
      </c>
      <c r="M5" s="93">
        <f>VLOOKUP($B5,sumstats!$A:$XFD,6,FALSE)</f>
        <v>0</v>
      </c>
      <c r="N5" s="93">
        <f>VLOOKUP($B5,sumstats!$A:$XFD,7,FALSE)</f>
        <v>0</v>
      </c>
    </row>
    <row r="6" spans="1:14" s="79" customFormat="1" ht="13.5">
      <c r="A6" s="74" t="s">
        <v>80</v>
      </c>
      <c r="B6" s="75" t="s">
        <v>110</v>
      </c>
      <c r="C6" s="69" t="s">
        <v>162</v>
      </c>
      <c r="D6" s="103" t="s">
        <v>608</v>
      </c>
      <c r="E6" s="75" t="s">
        <v>607</v>
      </c>
      <c r="F6" s="122">
        <v>1</v>
      </c>
      <c r="G6" s="77" t="s">
        <v>206</v>
      </c>
      <c r="H6" s="138">
        <v>0</v>
      </c>
      <c r="I6" s="93">
        <f>VLOOKUP($B6,sumstats!$A:$XFD,2,FALSE)</f>
        <v>18394</v>
      </c>
      <c r="J6" s="93">
        <f>VLOOKUP($B6,sumstats!$A:$XFD,3,FALSE)</f>
        <v>12944603.3</v>
      </c>
      <c r="K6" s="93">
        <f>VLOOKUP($B6,sumstats!$A:$XFD,4,FALSE)</f>
        <v>247704.3</v>
      </c>
      <c r="L6" s="93">
        <f>VLOOKUP($B6,sumstats!$A:$XFD,5,FALSE)</f>
        <v>370505.9</v>
      </c>
      <c r="M6" s="93">
        <f>VLOOKUP($B6,sumstats!$A:$XFD,6,FALSE)</f>
        <v>4</v>
      </c>
      <c r="N6" s="93">
        <f>VLOOKUP($B6,sumstats!$A:$XFD,7,FALSE)</f>
        <v>12300000</v>
      </c>
    </row>
    <row r="7" spans="1:14" s="79" customFormat="1" ht="13.5">
      <c r="A7" s="74" t="s">
        <v>80</v>
      </c>
      <c r="B7" s="75" t="s">
        <v>112</v>
      </c>
      <c r="C7" s="69" t="s">
        <v>163</v>
      </c>
      <c r="D7" s="103" t="s">
        <v>609</v>
      </c>
      <c r="E7" s="75" t="s">
        <v>244</v>
      </c>
      <c r="F7" s="77">
        <v>1</v>
      </c>
      <c r="G7" s="77" t="s">
        <v>206</v>
      </c>
      <c r="H7" s="123">
        <v>0</v>
      </c>
      <c r="I7" s="93">
        <f>VLOOKUP($B7,sumstats!$A:$XFD,2,FALSE)</f>
        <v>5827</v>
      </c>
      <c r="J7" s="93">
        <f>VLOOKUP($B7,sumstats!$A:$XFD,3,FALSE)</f>
        <v>4982415.31</v>
      </c>
      <c r="K7" s="93">
        <f>VLOOKUP($B7,sumstats!$A:$XFD,4,FALSE)</f>
        <v>343564</v>
      </c>
      <c r="L7" s="93">
        <f>VLOOKUP($B7,sumstats!$A:$XFD,5,FALSE)</f>
        <v>361499.6</v>
      </c>
      <c r="M7" s="93">
        <f>VLOOKUP($B7,sumstats!$A:$XFD,6,FALSE)</f>
        <v>10000</v>
      </c>
      <c r="N7" s="93">
        <f>VLOOKUP($B7,sumstats!$A:$XFD,7,FALSE)</f>
        <v>12000000</v>
      </c>
    </row>
    <row r="8" spans="1:14" s="79" customFormat="1" ht="13.5">
      <c r="A8" s="74" t="s">
        <v>80</v>
      </c>
      <c r="B8" s="75" t="s">
        <v>111</v>
      </c>
      <c r="C8" s="69" t="s">
        <v>261</v>
      </c>
      <c r="D8" s="103" t="s">
        <v>610</v>
      </c>
      <c r="E8" s="75" t="s">
        <v>617</v>
      </c>
      <c r="F8" s="77">
        <v>1</v>
      </c>
      <c r="G8" s="77" t="s">
        <v>206</v>
      </c>
      <c r="H8" s="123">
        <v>0</v>
      </c>
      <c r="I8" s="93">
        <f>VLOOKUP($B8,sumstats!$A:$XFD,2,FALSE)</f>
        <v>226</v>
      </c>
      <c r="J8" s="93">
        <f>VLOOKUP($B8,sumstats!$A:$XFD,3,FALSE)</f>
        <v>212645.599</v>
      </c>
      <c r="K8" s="93">
        <f>VLOOKUP($B8,sumstats!$A:$XFD,4,FALSE)</f>
        <v>625195.8</v>
      </c>
      <c r="L8" s="93">
        <f>VLOOKUP($B8,sumstats!$A:$XFD,5,FALSE)</f>
        <v>896067</v>
      </c>
      <c r="M8" s="93">
        <f>VLOOKUP($B8,sumstats!$A:$XFD,6,FALSE)</f>
        <v>65000</v>
      </c>
      <c r="N8" s="93">
        <f>VLOOKUP($B8,sumstats!$A:$XFD,7,FALSE)</f>
        <v>10000000</v>
      </c>
    </row>
    <row r="9" spans="1:14" s="79" customFormat="1" ht="13.5">
      <c r="A9" s="74"/>
      <c r="B9" s="75" t="s">
        <v>286</v>
      </c>
      <c r="C9" s="69" t="s">
        <v>614</v>
      </c>
      <c r="D9" s="103" t="s">
        <v>615</v>
      </c>
      <c r="E9" s="103" t="s">
        <v>616</v>
      </c>
      <c r="F9" s="77">
        <v>1</v>
      </c>
      <c r="G9" s="77" t="s">
        <v>206</v>
      </c>
      <c r="H9" s="123">
        <v>0</v>
      </c>
      <c r="I9" s="93">
        <f>VLOOKUP($B9,sumstats!$A:$XFD,2,FALSE)</f>
        <v>10631</v>
      </c>
      <c r="J9" s="93">
        <f>VLOOKUP($B9,sumstats!$A:$XFD,3,FALSE)</f>
        <v>7832318.9</v>
      </c>
      <c r="K9" s="93">
        <f>VLOOKUP($B9,sumstats!$A:$XFD,4,FALSE)</f>
        <v>125873.5</v>
      </c>
      <c r="L9" s="93">
        <f>VLOOKUP($B9,sumstats!$A:$XFD,5,FALSE)</f>
        <v>310562.7</v>
      </c>
      <c r="M9" s="93">
        <f>VLOOKUP($B9,sumstats!$A:$XFD,6,FALSE)</f>
        <v>0.0833333</v>
      </c>
      <c r="N9" s="93">
        <f>VLOOKUP($B9,sumstats!$A:$XFD,7,FALSE)</f>
        <v>6947000</v>
      </c>
    </row>
    <row r="10" spans="1:14" s="79" customFormat="1" ht="13.5">
      <c r="A10" s="74"/>
      <c r="B10" s="141" t="s">
        <v>431</v>
      </c>
      <c r="C10" s="69" t="s">
        <v>611</v>
      </c>
      <c r="D10" s="103" t="s">
        <v>613</v>
      </c>
      <c r="E10" s="142" t="s">
        <v>612</v>
      </c>
      <c r="F10" s="77">
        <v>1</v>
      </c>
      <c r="G10" s="77" t="s">
        <v>206</v>
      </c>
      <c r="H10" s="123">
        <v>0</v>
      </c>
      <c r="I10" s="93">
        <f>VLOOKUP($B10,sumstats!$A:$XFD,2,FALSE)</f>
        <v>875</v>
      </c>
      <c r="J10" s="93">
        <f>VLOOKUP($B10,sumstats!$A:$XFD,3,FALSE)</f>
        <v>914798.784</v>
      </c>
      <c r="K10" s="93">
        <f>VLOOKUP($B10,sumstats!$A:$XFD,4,FALSE)</f>
        <v>215937.9</v>
      </c>
      <c r="L10" s="93">
        <f>VLOOKUP($B10,sumstats!$A:$XFD,5,FALSE)</f>
        <v>349108.7</v>
      </c>
      <c r="M10" s="93">
        <f>VLOOKUP($B10,sumstats!$A:$XFD,6,FALSE)</f>
        <v>5000</v>
      </c>
      <c r="N10" s="93">
        <f>VLOOKUP($B10,sumstats!$A:$XFD,7,FALSE)</f>
        <v>4000000</v>
      </c>
    </row>
    <row r="11" spans="1:14" s="79" customFormat="1" ht="13.5">
      <c r="A11" s="74"/>
      <c r="B11" s="141" t="s">
        <v>285</v>
      </c>
      <c r="C11" s="142" t="s">
        <v>618</v>
      </c>
      <c r="D11" s="103" t="s">
        <v>619</v>
      </c>
      <c r="E11" s="142"/>
      <c r="F11" s="77">
        <v>1</v>
      </c>
      <c r="G11" s="77" t="s">
        <v>206</v>
      </c>
      <c r="H11" s="123">
        <v>0</v>
      </c>
      <c r="I11" s="93">
        <f>VLOOKUP($B11,sumstats!$A:$XFD,2,FALSE)</f>
        <v>8554</v>
      </c>
      <c r="J11" s="93">
        <f>VLOOKUP($B11,sumstats!$A:$XFD,3,FALSE)</f>
        <v>6441521.89</v>
      </c>
      <c r="K11" s="93">
        <f>VLOOKUP($B11,sumstats!$A:$XFD,4,FALSE)</f>
        <v>157055.6</v>
      </c>
      <c r="L11" s="93">
        <f>VLOOKUP($B11,sumstats!$A:$XFD,5,FALSE)</f>
        <v>338289.9</v>
      </c>
      <c r="M11" s="93">
        <f>VLOOKUP($B11,sumstats!$A:$XFD,6,FALSE)</f>
        <v>166.6667</v>
      </c>
      <c r="N11" s="93">
        <f>VLOOKUP($B11,sumstats!$A:$XFD,7,FALSE)</f>
        <v>4758333</v>
      </c>
    </row>
    <row r="12" spans="1:14" s="79" customFormat="1" ht="13.5">
      <c r="A12" s="74"/>
      <c r="B12" s="141" t="s">
        <v>329</v>
      </c>
      <c r="C12" s="142" t="s">
        <v>620</v>
      </c>
      <c r="D12" s="103" t="s">
        <v>627</v>
      </c>
      <c r="E12" s="142" t="s">
        <v>621</v>
      </c>
      <c r="F12" s="77">
        <v>1</v>
      </c>
      <c r="G12" s="77" t="s">
        <v>206</v>
      </c>
      <c r="H12" s="123">
        <v>0</v>
      </c>
      <c r="I12" s="93">
        <f>VLOOKUP($B12,sumstats!$A:$XFD,2,FALSE)</f>
        <v>15091</v>
      </c>
      <c r="J12" s="93">
        <f>VLOOKUP($B12,sumstats!$A:$XFD,3,FALSE)</f>
        <v>10833549.4</v>
      </c>
      <c r="K12" s="93">
        <f>VLOOKUP($B12,sumstats!$A:$XFD,4,FALSE)</f>
        <v>32168.93</v>
      </c>
      <c r="L12" s="93">
        <f>VLOOKUP($B12,sumstats!$A:$XFD,5,FALSE)</f>
        <v>32678.88</v>
      </c>
      <c r="M12" s="93">
        <f>VLOOKUP($B12,sumstats!$A:$XFD,6,FALSE)</f>
        <v>866.6667</v>
      </c>
      <c r="N12" s="93">
        <f>VLOOKUP($B12,sumstats!$A:$XFD,7,FALSE)</f>
        <v>433333.3</v>
      </c>
    </row>
    <row r="13" spans="1:14" s="79" customFormat="1" ht="13.5">
      <c r="A13" s="74"/>
      <c r="B13" s="141" t="s">
        <v>330</v>
      </c>
      <c r="C13" s="142" t="s">
        <v>623</v>
      </c>
      <c r="D13" s="103" t="s">
        <v>626</v>
      </c>
      <c r="E13" s="142" t="s">
        <v>622</v>
      </c>
      <c r="F13" s="77">
        <v>1</v>
      </c>
      <c r="G13" s="77" t="s">
        <v>206</v>
      </c>
      <c r="H13" s="123">
        <v>0</v>
      </c>
      <c r="I13" s="93">
        <f>VLOOKUP($B13,sumstats!$A:$XFD,2,FALSE)</f>
        <v>12202</v>
      </c>
      <c r="J13" s="93">
        <f>VLOOKUP($B13,sumstats!$A:$XFD,3,FALSE)</f>
        <v>9338457.31</v>
      </c>
      <c r="K13" s="93">
        <f>VLOOKUP($B13,sumstats!$A:$XFD,4,FALSE)</f>
        <v>48993.45</v>
      </c>
      <c r="L13" s="93">
        <f>VLOOKUP($B13,sumstats!$A:$XFD,5,FALSE)</f>
        <v>45412.21</v>
      </c>
      <c r="M13" s="93">
        <f>VLOOKUP($B13,sumstats!$A:$XFD,6,FALSE)</f>
        <v>866.6667</v>
      </c>
      <c r="N13" s="93">
        <f>VLOOKUP($B13,sumstats!$A:$XFD,7,FALSE)</f>
        <v>433333.3</v>
      </c>
    </row>
    <row r="14" spans="1:14" s="79" customFormat="1" ht="13.5">
      <c r="A14" s="74"/>
      <c r="B14" s="141" t="s">
        <v>331</v>
      </c>
      <c r="C14" s="142" t="s">
        <v>625</v>
      </c>
      <c r="D14" s="103" t="s">
        <v>628</v>
      </c>
      <c r="E14" s="142" t="s">
        <v>624</v>
      </c>
      <c r="F14" s="77">
        <v>1</v>
      </c>
      <c r="G14" s="77" t="s">
        <v>206</v>
      </c>
      <c r="H14" s="123">
        <v>0</v>
      </c>
      <c r="I14" s="93">
        <f>VLOOKUP($B14,sumstats!$A:$XFD,2,FALSE)</f>
        <v>13114</v>
      </c>
      <c r="J14" s="93">
        <f>VLOOKUP($B14,sumstats!$A:$XFD,3,FALSE)</f>
        <v>9561998.05</v>
      </c>
      <c r="K14" s="93">
        <f>VLOOKUP($B14,sumstats!$A:$XFD,4,FALSE)</f>
        <v>25810.81</v>
      </c>
      <c r="L14" s="93">
        <f>VLOOKUP($B14,sumstats!$A:$XFD,5,FALSE)</f>
        <v>19962.53</v>
      </c>
      <c r="M14" s="93">
        <f>VLOOKUP($B14,sumstats!$A:$XFD,6,FALSE)</f>
        <v>1083.333</v>
      </c>
      <c r="N14" s="93">
        <f>VLOOKUP($B14,sumstats!$A:$XFD,7,FALSE)</f>
        <v>325000</v>
      </c>
    </row>
    <row r="15" spans="1:14" s="79" customFormat="1" ht="13.5">
      <c r="A15" s="74"/>
      <c r="B15" s="141" t="s">
        <v>332</v>
      </c>
      <c r="C15" s="142" t="s">
        <v>620</v>
      </c>
      <c r="D15" s="103" t="s">
        <v>630</v>
      </c>
      <c r="E15" s="142" t="s">
        <v>629</v>
      </c>
      <c r="F15" s="77">
        <v>1</v>
      </c>
      <c r="G15" s="77" t="s">
        <v>206</v>
      </c>
      <c r="H15" s="123">
        <v>0</v>
      </c>
      <c r="I15" s="93">
        <f>VLOOKUP($B15,sumstats!$A:$XFD,2,FALSE)</f>
        <v>13285</v>
      </c>
      <c r="J15" s="93">
        <f>VLOOKUP($B15,sumstats!$A:$XFD,3,FALSE)</f>
        <v>9186635.2</v>
      </c>
      <c r="K15" s="93">
        <f>VLOOKUP($B15,sumstats!$A:$XFD,4,FALSE)</f>
        <v>79990.25</v>
      </c>
      <c r="L15" s="93">
        <f>VLOOKUP($B15,sumstats!$A:$XFD,5,FALSE)</f>
        <v>69953.99</v>
      </c>
      <c r="M15" s="93">
        <f>VLOOKUP($B15,sumstats!$A:$XFD,6,FALSE)</f>
        <v>2166.667</v>
      </c>
      <c r="N15" s="93">
        <f>VLOOKUP($B15,sumstats!$A:$XFD,7,FALSE)</f>
        <v>1820000</v>
      </c>
    </row>
    <row r="16" spans="1:14" s="79" customFormat="1" ht="13.5">
      <c r="A16" s="74"/>
      <c r="B16" s="141" t="s">
        <v>333</v>
      </c>
      <c r="C16" s="142" t="s">
        <v>620</v>
      </c>
      <c r="D16" s="103" t="s">
        <v>632</v>
      </c>
      <c r="E16" s="142" t="s">
        <v>631</v>
      </c>
      <c r="F16" s="77">
        <v>1</v>
      </c>
      <c r="G16" s="77" t="s">
        <v>206</v>
      </c>
      <c r="H16" s="123">
        <v>0</v>
      </c>
      <c r="I16" s="93">
        <f>VLOOKUP($B16,sumstats!$A:$XFD,2,FALSE)</f>
        <v>10439</v>
      </c>
      <c r="J16" s="93">
        <f>VLOOKUP($B16,sumstats!$A:$XFD,3,FALSE)</f>
        <v>7722210.15</v>
      </c>
      <c r="K16" s="93">
        <f>VLOOKUP($B16,sumstats!$A:$XFD,4,FALSE)</f>
        <v>55802.31</v>
      </c>
      <c r="L16" s="93">
        <f>VLOOKUP($B16,sumstats!$A:$XFD,5,FALSE)</f>
        <v>48248.37</v>
      </c>
      <c r="M16" s="93">
        <f>VLOOKUP($B16,sumstats!$A:$XFD,6,FALSE)</f>
        <v>2166.667</v>
      </c>
      <c r="N16" s="93">
        <f>VLOOKUP($B16,sumstats!$A:$XFD,7,FALSE)</f>
        <v>866666.7</v>
      </c>
    </row>
    <row r="17" spans="1:14" s="79" customFormat="1" ht="13.5">
      <c r="A17" s="74"/>
      <c r="B17" s="141" t="s">
        <v>334</v>
      </c>
      <c r="C17" s="142" t="s">
        <v>620</v>
      </c>
      <c r="D17" s="103" t="s">
        <v>633</v>
      </c>
      <c r="E17" s="142" t="s">
        <v>634</v>
      </c>
      <c r="F17" s="77">
        <v>1</v>
      </c>
      <c r="G17" s="77" t="s">
        <v>206</v>
      </c>
      <c r="H17" s="123">
        <v>0</v>
      </c>
      <c r="I17" s="93">
        <f>VLOOKUP($B17,sumstats!$A:$XFD,2,FALSE)</f>
        <v>4048</v>
      </c>
      <c r="J17" s="93">
        <f>VLOOKUP($B17,sumstats!$A:$XFD,3,FALSE)</f>
        <v>2751227.49</v>
      </c>
      <c r="K17" s="93">
        <f>VLOOKUP($B17,sumstats!$A:$XFD,4,FALSE)</f>
        <v>61489.69</v>
      </c>
      <c r="L17" s="93">
        <f>VLOOKUP($B17,sumstats!$A:$XFD,5,FALSE)</f>
        <v>55522.45</v>
      </c>
      <c r="M17" s="93">
        <f>VLOOKUP($B17,sumstats!$A:$XFD,6,FALSE)</f>
        <v>5200</v>
      </c>
      <c r="N17" s="93">
        <f>VLOOKUP($B17,sumstats!$A:$XFD,7,FALSE)</f>
        <v>650000</v>
      </c>
    </row>
    <row r="18" spans="1:14" s="79" customFormat="1" ht="13.5">
      <c r="A18" s="74"/>
      <c r="B18" s="141" t="s">
        <v>335</v>
      </c>
      <c r="C18" s="142" t="s">
        <v>620</v>
      </c>
      <c r="D18" s="103" t="s">
        <v>635</v>
      </c>
      <c r="E18" s="142" t="s">
        <v>636</v>
      </c>
      <c r="F18" s="77">
        <v>1</v>
      </c>
      <c r="G18" s="77" t="s">
        <v>206</v>
      </c>
      <c r="H18" s="123">
        <v>0</v>
      </c>
      <c r="I18" s="93">
        <f>VLOOKUP($B18,sumstats!$A:$XFD,2,FALSE)</f>
        <v>6002</v>
      </c>
      <c r="J18" s="93">
        <f>VLOOKUP($B18,sumstats!$A:$XFD,3,FALSE)</f>
        <v>4747882.46</v>
      </c>
      <c r="K18" s="93">
        <f>VLOOKUP($B18,sumstats!$A:$XFD,4,FALSE)</f>
        <v>30387.05</v>
      </c>
      <c r="L18" s="93">
        <f>VLOOKUP($B18,sumstats!$A:$XFD,5,FALSE)</f>
        <v>27313.9</v>
      </c>
      <c r="M18" s="93">
        <f>VLOOKUP($B18,sumstats!$A:$XFD,6,FALSE)</f>
        <v>1120.69</v>
      </c>
      <c r="N18" s="93">
        <f>VLOOKUP($B18,sumstats!$A:$XFD,7,FALSE)</f>
        <v>433333.3</v>
      </c>
    </row>
    <row r="19" spans="1:14" s="79" customFormat="1" ht="13.5">
      <c r="A19" s="74"/>
      <c r="B19" s="141" t="s">
        <v>336</v>
      </c>
      <c r="C19" s="142" t="s">
        <v>620</v>
      </c>
      <c r="D19" s="103" t="s">
        <v>638</v>
      </c>
      <c r="E19" s="142" t="s">
        <v>637</v>
      </c>
      <c r="F19" s="77">
        <v>1</v>
      </c>
      <c r="G19" s="77" t="s">
        <v>206</v>
      </c>
      <c r="H19" s="123">
        <v>0</v>
      </c>
      <c r="I19" s="93">
        <f>VLOOKUP($B19,sumstats!$A:$XFD,2,FALSE)</f>
        <v>13778</v>
      </c>
      <c r="J19" s="93">
        <f>VLOOKUP($B19,sumstats!$A:$XFD,3,FALSE)</f>
        <v>9570140.25</v>
      </c>
      <c r="K19" s="93">
        <f>VLOOKUP($B19,sumstats!$A:$XFD,4,FALSE)</f>
        <v>26192.92</v>
      </c>
      <c r="L19" s="93">
        <f>VLOOKUP($B19,sumstats!$A:$XFD,5,FALSE)</f>
        <v>27932.95</v>
      </c>
      <c r="M19" s="93">
        <f>VLOOKUP($B19,sumstats!$A:$XFD,6,FALSE)</f>
        <v>866.6667</v>
      </c>
      <c r="N19" s="93">
        <f>VLOOKUP($B19,sumstats!$A:$XFD,7,FALSE)</f>
        <v>541666.7</v>
      </c>
    </row>
    <row r="20" spans="1:14" s="79" customFormat="1" ht="13.5">
      <c r="A20" s="74"/>
      <c r="B20" s="141" t="s">
        <v>337</v>
      </c>
      <c r="C20" s="142" t="s">
        <v>620</v>
      </c>
      <c r="D20" s="103" t="s">
        <v>640</v>
      </c>
      <c r="E20" s="142" t="s">
        <v>639</v>
      </c>
      <c r="F20" s="77">
        <v>1</v>
      </c>
      <c r="G20" s="77" t="s">
        <v>206</v>
      </c>
      <c r="H20" s="123">
        <v>0</v>
      </c>
      <c r="I20" s="93">
        <f>VLOOKUP($B20,sumstats!$A:$XFD,2,FALSE)</f>
        <v>13510</v>
      </c>
      <c r="J20" s="93">
        <f>VLOOKUP($B20,sumstats!$A:$XFD,3,FALSE)</f>
        <v>9116588.76</v>
      </c>
      <c r="K20" s="93">
        <f>VLOOKUP($B20,sumstats!$A:$XFD,4,FALSE)</f>
        <v>53750.12</v>
      </c>
      <c r="L20" s="93">
        <f>VLOOKUP($B20,sumstats!$A:$XFD,5,FALSE)</f>
        <v>56551.99</v>
      </c>
      <c r="M20" s="93">
        <f>VLOOKUP($B20,sumstats!$A:$XFD,6,FALSE)</f>
        <v>2063.492</v>
      </c>
      <c r="N20" s="93">
        <f>VLOOKUP($B20,sumstats!$A:$XFD,7,FALSE)</f>
        <v>825396.8</v>
      </c>
    </row>
    <row r="21" spans="1:14" s="79" customFormat="1" ht="13.5">
      <c r="A21" s="74"/>
      <c r="B21" s="141" t="s">
        <v>338</v>
      </c>
      <c r="C21" s="142" t="s">
        <v>620</v>
      </c>
      <c r="D21" s="103" t="s">
        <v>641</v>
      </c>
      <c r="E21" s="142" t="s">
        <v>642</v>
      </c>
      <c r="F21" s="77">
        <v>1</v>
      </c>
      <c r="G21" s="77" t="s">
        <v>206</v>
      </c>
      <c r="H21" s="123">
        <v>0</v>
      </c>
      <c r="I21" s="93">
        <f>VLOOKUP($B21,sumstats!$A:$XFD,2,FALSE)</f>
        <v>9470</v>
      </c>
      <c r="J21" s="93">
        <f>VLOOKUP($B21,sumstats!$A:$XFD,3,FALSE)</f>
        <v>6240007.26</v>
      </c>
      <c r="K21" s="93">
        <f>VLOOKUP($B21,sumstats!$A:$XFD,4,FALSE)</f>
        <v>26032.35</v>
      </c>
      <c r="L21" s="93">
        <f>VLOOKUP($B21,sumstats!$A:$XFD,5,FALSE)</f>
        <v>28549.28</v>
      </c>
      <c r="M21" s="93">
        <f>VLOOKUP($B21,sumstats!$A:$XFD,6,FALSE)</f>
        <v>866.6667</v>
      </c>
      <c r="N21" s="93">
        <f>VLOOKUP($B21,sumstats!$A:$XFD,7,FALSE)</f>
        <v>433333.3</v>
      </c>
    </row>
    <row r="22" spans="1:14" s="79" customFormat="1" ht="13.5">
      <c r="A22" s="74"/>
      <c r="B22" s="141" t="s">
        <v>339</v>
      </c>
      <c r="C22" s="142" t="s">
        <v>620</v>
      </c>
      <c r="D22" s="103" t="s">
        <v>644</v>
      </c>
      <c r="E22" s="142" t="s">
        <v>643</v>
      </c>
      <c r="F22" s="77">
        <v>1</v>
      </c>
      <c r="G22" s="77" t="s">
        <v>206</v>
      </c>
      <c r="H22" s="123">
        <v>0</v>
      </c>
      <c r="I22" s="93">
        <f>VLOOKUP($B22,sumstats!$A:$XFD,2,FALSE)</f>
        <v>10458</v>
      </c>
      <c r="J22" s="93">
        <f>VLOOKUP($B22,sumstats!$A:$XFD,3,FALSE)</f>
        <v>7728345.15</v>
      </c>
      <c r="K22" s="93">
        <f>VLOOKUP($B22,sumstats!$A:$XFD,4,FALSE)</f>
        <v>15699.79</v>
      </c>
      <c r="L22" s="93">
        <f>VLOOKUP($B22,sumstats!$A:$XFD,5,FALSE)</f>
        <v>14833.22</v>
      </c>
      <c r="M22" s="93">
        <f>VLOOKUP($B22,sumstats!$A:$XFD,6,FALSE)</f>
        <v>866.6667</v>
      </c>
      <c r="N22" s="93">
        <f>VLOOKUP($B22,sumstats!$A:$XFD,7,FALSE)</f>
        <v>216666.7</v>
      </c>
    </row>
    <row r="23" spans="1:14" s="79" customFormat="1" ht="13.5">
      <c r="A23" s="74"/>
      <c r="B23" s="141" t="s">
        <v>340</v>
      </c>
      <c r="C23" s="142" t="s">
        <v>620</v>
      </c>
      <c r="D23" s="103" t="s">
        <v>646</v>
      </c>
      <c r="E23" s="142" t="s">
        <v>645</v>
      </c>
      <c r="F23" s="77">
        <v>1</v>
      </c>
      <c r="G23" s="77" t="s">
        <v>206</v>
      </c>
      <c r="H23" s="123">
        <v>0</v>
      </c>
      <c r="I23" s="93">
        <f>VLOOKUP($B23,sumstats!$A:$XFD,2,FALSE)</f>
        <v>12731</v>
      </c>
      <c r="J23" s="93">
        <f>VLOOKUP($B23,sumstats!$A:$XFD,3,FALSE)</f>
        <v>8599490.2</v>
      </c>
      <c r="K23" s="93">
        <f>VLOOKUP($B23,sumstats!$A:$XFD,4,FALSE)</f>
        <v>37501.92</v>
      </c>
      <c r="L23" s="93">
        <f>VLOOKUP($B23,sumstats!$A:$XFD,5,FALSE)</f>
        <v>40060.12</v>
      </c>
      <c r="M23" s="93">
        <f>VLOOKUP($B23,sumstats!$A:$XFD,6,FALSE)</f>
        <v>866.6667</v>
      </c>
      <c r="N23" s="93">
        <f>VLOOKUP($B23,sumstats!$A:$XFD,7,FALSE)</f>
        <v>433333.3</v>
      </c>
    </row>
    <row r="24" spans="1:14" s="79" customFormat="1" ht="13.5">
      <c r="A24" s="74"/>
      <c r="B24" s="141" t="s">
        <v>341</v>
      </c>
      <c r="C24" s="142" t="s">
        <v>620</v>
      </c>
      <c r="D24" s="103" t="s">
        <v>648</v>
      </c>
      <c r="E24" s="142" t="s">
        <v>647</v>
      </c>
      <c r="F24" s="77">
        <v>1</v>
      </c>
      <c r="G24" s="77" t="s">
        <v>206</v>
      </c>
      <c r="H24" s="123">
        <v>0</v>
      </c>
      <c r="I24" s="93">
        <f>VLOOKUP($B24,sumstats!$A:$XFD,2,FALSE)</f>
        <v>10449</v>
      </c>
      <c r="J24" s="93">
        <f>VLOOKUP($B24,sumstats!$A:$XFD,3,FALSE)</f>
        <v>7913149.58</v>
      </c>
      <c r="K24" s="93">
        <f>VLOOKUP($B24,sumstats!$A:$XFD,4,FALSE)</f>
        <v>44527.64</v>
      </c>
      <c r="L24" s="93">
        <f>VLOOKUP($B24,sumstats!$A:$XFD,5,FALSE)</f>
        <v>44320.67</v>
      </c>
      <c r="M24" s="93">
        <f>VLOOKUP($B24,sumstats!$A:$XFD,6,FALSE)</f>
        <v>866.6667</v>
      </c>
      <c r="N24" s="93">
        <f>VLOOKUP($B24,sumstats!$A:$XFD,7,FALSE)</f>
        <v>650000</v>
      </c>
    </row>
    <row r="25" spans="1:14" s="79" customFormat="1" ht="13.5">
      <c r="A25" s="74"/>
      <c r="B25" s="141" t="s">
        <v>342</v>
      </c>
      <c r="C25" s="142" t="s">
        <v>620</v>
      </c>
      <c r="D25" s="103" t="s">
        <v>650</v>
      </c>
      <c r="E25" s="142" t="s">
        <v>649</v>
      </c>
      <c r="F25" s="77">
        <v>1</v>
      </c>
      <c r="G25" s="77" t="s">
        <v>206</v>
      </c>
      <c r="H25" s="123">
        <v>0</v>
      </c>
      <c r="I25" s="93">
        <f>VLOOKUP($B25,sumstats!$A:$XFD,2,FALSE)</f>
        <v>11928</v>
      </c>
      <c r="J25" s="93">
        <f>VLOOKUP($B25,sumstats!$A:$XFD,3,FALSE)</f>
        <v>7857002.37</v>
      </c>
      <c r="K25" s="93">
        <f>VLOOKUP($B25,sumstats!$A:$XFD,4,FALSE)</f>
        <v>25239.2</v>
      </c>
      <c r="L25" s="93">
        <f>VLOOKUP($B25,sumstats!$A:$XFD,5,FALSE)</f>
        <v>22660.1</v>
      </c>
      <c r="M25" s="93">
        <f>VLOOKUP($B25,sumstats!$A:$XFD,6,FALSE)</f>
        <v>747.1264</v>
      </c>
      <c r="N25" s="93">
        <f>VLOOKUP($B25,sumstats!$A:$XFD,7,FALSE)</f>
        <v>317528.7</v>
      </c>
    </row>
    <row r="26" spans="1:14" s="79" customFormat="1" ht="13.5">
      <c r="A26" s="74"/>
      <c r="B26" s="141" t="s">
        <v>343</v>
      </c>
      <c r="C26" s="142" t="s">
        <v>620</v>
      </c>
      <c r="D26" s="103" t="s">
        <v>652</v>
      </c>
      <c r="E26" s="142" t="s">
        <v>651</v>
      </c>
      <c r="F26" s="77">
        <v>1</v>
      </c>
      <c r="G26" s="77" t="s">
        <v>206</v>
      </c>
      <c r="H26" s="123">
        <v>0</v>
      </c>
      <c r="I26" s="93">
        <f>VLOOKUP($B26,sumstats!$A:$XFD,2,FALSE)</f>
        <v>12162</v>
      </c>
      <c r="J26" s="93">
        <f>VLOOKUP($B26,sumstats!$A:$XFD,3,FALSE)</f>
        <v>8104280.42</v>
      </c>
      <c r="K26" s="93">
        <f>VLOOKUP($B26,sumstats!$A:$XFD,4,FALSE)</f>
        <v>20270.31</v>
      </c>
      <c r="L26" s="93">
        <f>VLOOKUP($B26,sumstats!$A:$XFD,5,FALSE)</f>
        <v>19125.05</v>
      </c>
      <c r="M26" s="93">
        <f>VLOOKUP($B26,sumstats!$A:$XFD,6,FALSE)</f>
        <v>825.3968</v>
      </c>
      <c r="N26" s="93">
        <f>VLOOKUP($B26,sumstats!$A:$XFD,7,FALSE)</f>
        <v>330158.7</v>
      </c>
    </row>
    <row r="27" spans="1:14" s="79" customFormat="1" ht="13.5">
      <c r="A27" s="74"/>
      <c r="B27" s="141" t="s">
        <v>344</v>
      </c>
      <c r="C27" s="142" t="s">
        <v>620</v>
      </c>
      <c r="D27" s="103" t="s">
        <v>654</v>
      </c>
      <c r="E27" s="142" t="s">
        <v>653</v>
      </c>
      <c r="F27" s="77">
        <v>1</v>
      </c>
      <c r="G27" s="77" t="s">
        <v>206</v>
      </c>
      <c r="H27" s="123">
        <v>0</v>
      </c>
      <c r="I27" s="93">
        <f>VLOOKUP($B27,sumstats!$A:$XFD,2,FALSE)</f>
        <v>12181</v>
      </c>
      <c r="J27" s="93">
        <f>VLOOKUP($B27,sumstats!$A:$XFD,3,FALSE)</f>
        <v>8055237.24</v>
      </c>
      <c r="K27" s="93">
        <f>VLOOKUP($B27,sumstats!$A:$XFD,4,FALSE)</f>
        <v>26219.93</v>
      </c>
      <c r="L27" s="93">
        <f>VLOOKUP($B27,sumstats!$A:$XFD,5,FALSE)</f>
        <v>25203.7</v>
      </c>
      <c r="M27" s="93">
        <f>VLOOKUP($B27,sumstats!$A:$XFD,6,FALSE)</f>
        <v>825.3968</v>
      </c>
      <c r="N27" s="93">
        <f>VLOOKUP($B27,sumstats!$A:$XFD,7,FALSE)</f>
        <v>412698.4</v>
      </c>
    </row>
    <row r="28" spans="1:14" s="79" customFormat="1" ht="13.5">
      <c r="A28" s="74"/>
      <c r="B28" s="141" t="s">
        <v>345</v>
      </c>
      <c r="C28" s="142" t="s">
        <v>620</v>
      </c>
      <c r="D28" s="103" t="s">
        <v>656</v>
      </c>
      <c r="E28" s="142" t="s">
        <v>655</v>
      </c>
      <c r="F28" s="77">
        <v>1</v>
      </c>
      <c r="G28" s="77" t="s">
        <v>206</v>
      </c>
      <c r="H28" s="123">
        <v>0</v>
      </c>
      <c r="I28" s="93">
        <f>VLOOKUP($B28,sumstats!$A:$XFD,2,FALSE)</f>
        <v>2093</v>
      </c>
      <c r="J28" s="93">
        <f>VLOOKUP($B28,sumstats!$A:$XFD,3,FALSE)</f>
        <v>1771362.31</v>
      </c>
      <c r="K28" s="93">
        <f>VLOOKUP($B28,sumstats!$A:$XFD,4,FALSE)</f>
        <v>26802.79</v>
      </c>
      <c r="L28" s="93">
        <f>VLOOKUP($B28,sumstats!$A:$XFD,5,FALSE)</f>
        <v>35184.74</v>
      </c>
      <c r="M28" s="93">
        <f>VLOOKUP($B28,sumstats!$A:$XFD,6,FALSE)</f>
        <v>747.1264</v>
      </c>
      <c r="N28" s="93">
        <f>VLOOKUP($B28,sumstats!$A:$XFD,7,FALSE)</f>
        <v>373563.2</v>
      </c>
    </row>
    <row r="29" spans="1:14" s="79" customFormat="1" ht="13.5">
      <c r="A29" s="74"/>
      <c r="B29" s="141" t="s">
        <v>346</v>
      </c>
      <c r="C29" s="142" t="s">
        <v>620</v>
      </c>
      <c r="D29" s="103" t="s">
        <v>658</v>
      </c>
      <c r="E29" s="142" t="s">
        <v>657</v>
      </c>
      <c r="F29" s="77">
        <v>1</v>
      </c>
      <c r="G29" s="77" t="s">
        <v>206</v>
      </c>
      <c r="H29" s="123">
        <v>0</v>
      </c>
      <c r="I29" s="93">
        <f>VLOOKUP($B29,sumstats!$A:$XFD,2,FALSE)</f>
        <v>4232</v>
      </c>
      <c r="J29" s="93">
        <f>VLOOKUP($B29,sumstats!$A:$XFD,3,FALSE)</f>
        <v>2943688.23</v>
      </c>
      <c r="K29" s="93">
        <f>VLOOKUP($B29,sumstats!$A:$XFD,4,FALSE)</f>
        <v>27510.79</v>
      </c>
      <c r="L29" s="93">
        <f>VLOOKUP($B29,sumstats!$A:$XFD,5,FALSE)</f>
        <v>27115.59</v>
      </c>
      <c r="M29" s="93">
        <f>VLOOKUP($B29,sumstats!$A:$XFD,6,FALSE)</f>
        <v>1120.69</v>
      </c>
      <c r="N29" s="93">
        <f>VLOOKUP($B29,sumstats!$A:$XFD,7,FALSE)</f>
        <v>560344.8</v>
      </c>
    </row>
    <row r="30" spans="1:14" s="79" customFormat="1" ht="13.5">
      <c r="A30" s="74"/>
      <c r="B30" s="141" t="s">
        <v>347</v>
      </c>
      <c r="C30" s="142" t="s">
        <v>620</v>
      </c>
      <c r="D30" s="103" t="s">
        <v>660</v>
      </c>
      <c r="E30" s="142" t="s">
        <v>659</v>
      </c>
      <c r="F30" s="77">
        <v>1</v>
      </c>
      <c r="G30" s="77" t="s">
        <v>206</v>
      </c>
      <c r="H30" s="123">
        <v>0</v>
      </c>
      <c r="I30" s="93">
        <f>VLOOKUP($B30,sumstats!$A:$XFD,2,FALSE)</f>
        <v>6111</v>
      </c>
      <c r="J30" s="93">
        <f>VLOOKUP($B30,sumstats!$A:$XFD,3,FALSE)</f>
        <v>4434062.46</v>
      </c>
      <c r="K30" s="93">
        <f>VLOOKUP($B30,sumstats!$A:$XFD,4,FALSE)</f>
        <v>17673.74</v>
      </c>
      <c r="L30" s="93">
        <f>VLOOKUP($B30,sumstats!$A:$XFD,5,FALSE)</f>
        <v>14833.65</v>
      </c>
      <c r="M30" s="93">
        <f>VLOOKUP($B30,sumstats!$A:$XFD,6,FALSE)</f>
        <v>747.1264</v>
      </c>
      <c r="N30" s="93">
        <f>VLOOKUP($B30,sumstats!$A:$XFD,7,FALSE)</f>
        <v>186781.6</v>
      </c>
    </row>
    <row r="31" spans="1:14" s="79" customFormat="1" ht="13.5">
      <c r="A31" s="74"/>
      <c r="B31" s="141" t="s">
        <v>348</v>
      </c>
      <c r="C31" s="142" t="s">
        <v>620</v>
      </c>
      <c r="D31" s="103" t="s">
        <v>662</v>
      </c>
      <c r="E31" s="142" t="s">
        <v>661</v>
      </c>
      <c r="F31" s="77">
        <v>1</v>
      </c>
      <c r="G31" s="77" t="s">
        <v>206</v>
      </c>
      <c r="H31" s="123">
        <v>0</v>
      </c>
      <c r="I31" s="93">
        <f>VLOOKUP($B31,sumstats!$A:$XFD,2,FALSE)</f>
        <v>4901</v>
      </c>
      <c r="J31" s="93">
        <f>VLOOKUP($B31,sumstats!$A:$XFD,3,FALSE)</f>
        <v>4061459.34</v>
      </c>
      <c r="K31" s="93">
        <f>VLOOKUP($B31,sumstats!$A:$XFD,4,FALSE)</f>
        <v>27911.89</v>
      </c>
      <c r="L31" s="93">
        <f>VLOOKUP($B31,sumstats!$A:$XFD,5,FALSE)</f>
        <v>25858.56</v>
      </c>
      <c r="M31" s="93">
        <f>VLOOKUP($B31,sumstats!$A:$XFD,6,FALSE)</f>
        <v>1120.69</v>
      </c>
      <c r="N31" s="93">
        <f>VLOOKUP($B31,sumstats!$A:$XFD,7,FALSE)</f>
        <v>336206.9</v>
      </c>
    </row>
    <row r="32" spans="1:14" s="79" customFormat="1" ht="13.5">
      <c r="A32" s="74"/>
      <c r="B32" s="141" t="s">
        <v>349</v>
      </c>
      <c r="C32" s="142" t="s">
        <v>620</v>
      </c>
      <c r="D32" s="103" t="s">
        <v>664</v>
      </c>
      <c r="E32" s="142" t="s">
        <v>663</v>
      </c>
      <c r="F32" s="77">
        <v>1</v>
      </c>
      <c r="G32" s="77" t="s">
        <v>206</v>
      </c>
      <c r="H32" s="123">
        <v>0</v>
      </c>
      <c r="I32" s="93">
        <f>VLOOKUP($B32,sumstats!$A:$XFD,2,FALSE)</f>
        <v>2628</v>
      </c>
      <c r="J32" s="93">
        <f>VLOOKUP($B32,sumstats!$A:$XFD,3,FALSE)</f>
        <v>1509594.59</v>
      </c>
      <c r="K32" s="93">
        <f>VLOOKUP($B32,sumstats!$A:$XFD,4,FALSE)</f>
        <v>31549.66</v>
      </c>
      <c r="L32" s="93">
        <f>VLOOKUP($B32,sumstats!$A:$XFD,5,FALSE)</f>
        <v>33164.45</v>
      </c>
      <c r="M32" s="93">
        <f>VLOOKUP($B32,sumstats!$A:$XFD,6,FALSE)</f>
        <v>1733.333</v>
      </c>
      <c r="N32" s="93">
        <f>VLOOKUP($B32,sumstats!$A:$XFD,7,FALSE)</f>
        <v>346666.7</v>
      </c>
    </row>
    <row r="33" spans="1:14" s="79" customFormat="1" ht="13.5">
      <c r="A33" s="74"/>
      <c r="B33" s="141" t="s">
        <v>350</v>
      </c>
      <c r="C33" s="142" t="s">
        <v>620</v>
      </c>
      <c r="D33" s="103" t="s">
        <v>666</v>
      </c>
      <c r="E33" s="142" t="s">
        <v>665</v>
      </c>
      <c r="F33" s="77">
        <v>1</v>
      </c>
      <c r="G33" s="77" t="s">
        <v>206</v>
      </c>
      <c r="H33" s="123">
        <v>0</v>
      </c>
      <c r="I33" s="93">
        <f>VLOOKUP($B33,sumstats!$A:$XFD,2,FALSE)</f>
        <v>3106</v>
      </c>
      <c r="J33" s="93">
        <f>VLOOKUP($B33,sumstats!$A:$XFD,3,FALSE)</f>
        <v>1886917.69</v>
      </c>
      <c r="K33" s="93">
        <f>VLOOKUP($B33,sumstats!$A:$XFD,4,FALSE)</f>
        <v>283257.3</v>
      </c>
      <c r="L33" s="93">
        <f>VLOOKUP($B33,sumstats!$A:$XFD,5,FALSE)</f>
        <v>364409</v>
      </c>
      <c r="M33" s="93">
        <f>VLOOKUP($B33,sumstats!$A:$XFD,6,FALSE)</f>
        <v>1867.816</v>
      </c>
      <c r="N33" s="93">
        <f>VLOOKUP($B33,sumstats!$A:$XFD,7,FALSE)</f>
        <v>2600000</v>
      </c>
    </row>
    <row r="34" spans="1:14" s="79" customFormat="1" ht="13.5">
      <c r="A34" s="74"/>
      <c r="B34" s="141" t="s">
        <v>351</v>
      </c>
      <c r="C34" s="142" t="s">
        <v>620</v>
      </c>
      <c r="D34" s="103" t="s">
        <v>668</v>
      </c>
      <c r="E34" s="142" t="s">
        <v>667</v>
      </c>
      <c r="F34" s="77">
        <v>1</v>
      </c>
      <c r="G34" s="77" t="s">
        <v>206</v>
      </c>
      <c r="H34" s="123">
        <v>0</v>
      </c>
      <c r="I34" s="93">
        <f>VLOOKUP($B34,sumstats!$A:$XFD,2,FALSE)</f>
        <v>1587</v>
      </c>
      <c r="J34" s="93">
        <f>VLOOKUP($B34,sumstats!$A:$XFD,3,FALSE)</f>
        <v>1387937.75</v>
      </c>
      <c r="K34" s="93">
        <f>VLOOKUP($B34,sumstats!$A:$XFD,4,FALSE)</f>
        <v>64693.54</v>
      </c>
      <c r="L34" s="93">
        <f>VLOOKUP($B34,sumstats!$A:$XFD,5,FALSE)</f>
        <v>84814.44</v>
      </c>
      <c r="M34" s="93">
        <f>VLOOKUP($B34,sumstats!$A:$XFD,6,FALSE)</f>
        <v>1867.816</v>
      </c>
      <c r="N34" s="93">
        <f>VLOOKUP($B34,sumstats!$A:$XFD,7,FALSE)</f>
        <v>747126.4</v>
      </c>
    </row>
    <row r="35" spans="1:14" s="79" customFormat="1" ht="25.5" customHeight="1">
      <c r="A35" s="74"/>
      <c r="B35" s="141" t="s">
        <v>352</v>
      </c>
      <c r="C35" s="142" t="s">
        <v>620</v>
      </c>
      <c r="D35" s="103" t="s">
        <v>670</v>
      </c>
      <c r="E35" s="142" t="s">
        <v>669</v>
      </c>
      <c r="F35" s="77">
        <v>1</v>
      </c>
      <c r="G35" s="77" t="s">
        <v>206</v>
      </c>
      <c r="H35" s="123">
        <v>0</v>
      </c>
      <c r="I35" s="93">
        <f>VLOOKUP($B35,sumstats!$A:$XFD,2,FALSE)</f>
        <v>448</v>
      </c>
      <c r="J35" s="93">
        <f>VLOOKUP($B35,sumstats!$A:$XFD,3,FALSE)</f>
        <v>372024.292</v>
      </c>
      <c r="K35" s="93">
        <f>VLOOKUP($B35,sumstats!$A:$XFD,4,FALSE)</f>
        <v>288681</v>
      </c>
      <c r="L35" s="93">
        <f>VLOOKUP($B35,sumstats!$A:$XFD,5,FALSE)</f>
        <v>319520.8</v>
      </c>
      <c r="M35" s="93">
        <f>VLOOKUP($B35,sumstats!$A:$XFD,6,FALSE)</f>
        <v>4333.333</v>
      </c>
      <c r="N35" s="93">
        <f>VLOOKUP($B35,sumstats!$A:$XFD,7,FALSE)</f>
        <v>2600000</v>
      </c>
    </row>
    <row r="36" spans="1:14" s="79" customFormat="1" ht="13.5">
      <c r="A36" s="74"/>
      <c r="B36" s="141" t="s">
        <v>671</v>
      </c>
      <c r="C36" s="142" t="s">
        <v>687</v>
      </c>
      <c r="D36" s="103" t="s">
        <v>673</v>
      </c>
      <c r="E36" s="142" t="s">
        <v>672</v>
      </c>
      <c r="F36" s="77">
        <v>1</v>
      </c>
      <c r="G36" s="77" t="s">
        <v>206</v>
      </c>
      <c r="H36" s="123">
        <v>0</v>
      </c>
      <c r="I36" s="93">
        <f>VLOOKUP($B36,sumstats!$A:$XFD,2,FALSE)</f>
        <v>1523</v>
      </c>
      <c r="J36" s="93">
        <f>VLOOKUP($B36,sumstats!$A:$XFD,3,FALSE)</f>
        <v>1098841.89</v>
      </c>
      <c r="K36" s="93">
        <f>VLOOKUP($B36,sumstats!$A:$XFD,4,FALSE)</f>
        <v>28745.62</v>
      </c>
      <c r="L36" s="93">
        <f>VLOOKUP($B36,sumstats!$A:$XFD,5,FALSE)</f>
        <v>30796.27</v>
      </c>
      <c r="M36" s="93">
        <f>VLOOKUP($B36,sumstats!$A:$XFD,6,FALSE)</f>
        <v>373.5632</v>
      </c>
      <c r="N36" s="93">
        <f>VLOOKUP($B36,sumstats!$A:$XFD,7,FALSE)</f>
        <v>373563.2</v>
      </c>
    </row>
    <row r="37" spans="1:14" s="79" customFormat="1" ht="13.5">
      <c r="A37" s="74"/>
      <c r="B37" s="141" t="s">
        <v>354</v>
      </c>
      <c r="C37" s="142" t="s">
        <v>687</v>
      </c>
      <c r="D37" s="103" t="s">
        <v>674</v>
      </c>
      <c r="E37" s="142" t="s">
        <v>675</v>
      </c>
      <c r="F37" s="77">
        <v>1</v>
      </c>
      <c r="G37" s="77" t="s">
        <v>206</v>
      </c>
      <c r="H37" s="123">
        <v>0</v>
      </c>
      <c r="I37" s="93">
        <f>VLOOKUP($B37,sumstats!$A:$XFD,2,FALSE)</f>
        <v>7371</v>
      </c>
      <c r="J37" s="93">
        <f>VLOOKUP($B37,sumstats!$A:$XFD,3,FALSE)</f>
        <v>4728413.03</v>
      </c>
      <c r="K37" s="93">
        <f>VLOOKUP($B37,sumstats!$A:$XFD,4,FALSE)</f>
        <v>3606.101</v>
      </c>
      <c r="L37" s="93">
        <f>VLOOKUP($B37,sumstats!$A:$XFD,5,FALSE)</f>
        <v>3794.435</v>
      </c>
      <c r="M37" s="93">
        <f>VLOOKUP($B37,sumstats!$A:$XFD,6,FALSE)</f>
        <v>373.5632</v>
      </c>
      <c r="N37" s="93">
        <f>VLOOKUP($B37,sumstats!$A:$XFD,7,FALSE)</f>
        <v>74712.64</v>
      </c>
    </row>
    <row r="38" spans="1:14" s="79" customFormat="1" ht="13.5">
      <c r="A38" s="74"/>
      <c r="B38" s="141" t="s">
        <v>355</v>
      </c>
      <c r="C38" s="142" t="s">
        <v>680</v>
      </c>
      <c r="D38" s="103" t="s">
        <v>677</v>
      </c>
      <c r="E38" s="142" t="s">
        <v>676</v>
      </c>
      <c r="F38" s="77">
        <v>1</v>
      </c>
      <c r="G38" s="77" t="s">
        <v>206</v>
      </c>
      <c r="H38" s="123">
        <v>0</v>
      </c>
      <c r="I38" s="93">
        <f>VLOOKUP($B38,sumstats!$A:$XFD,2,FALSE)</f>
        <v>7489</v>
      </c>
      <c r="J38" s="93">
        <f>VLOOKUP($B38,sumstats!$A:$XFD,3,FALSE)</f>
        <v>6432937.35</v>
      </c>
      <c r="K38" s="93">
        <f>VLOOKUP($B38,sumstats!$A:$XFD,4,FALSE)</f>
        <v>138530.1</v>
      </c>
      <c r="L38" s="93">
        <f>VLOOKUP($B38,sumstats!$A:$XFD,5,FALSE)</f>
        <v>170646.4</v>
      </c>
      <c r="M38" s="93">
        <f>VLOOKUP($B38,sumstats!$A:$XFD,6,FALSE)</f>
        <v>2166.667</v>
      </c>
      <c r="N38" s="93">
        <f>VLOOKUP($B38,sumstats!$A:$XFD,7,FALSE)</f>
        <v>2166667</v>
      </c>
    </row>
    <row r="39" spans="1:14" s="79" customFormat="1" ht="13.5">
      <c r="A39" s="74"/>
      <c r="B39" s="141" t="s">
        <v>356</v>
      </c>
      <c r="C39" s="142" t="s">
        <v>687</v>
      </c>
      <c r="D39" s="103" t="s">
        <v>679</v>
      </c>
      <c r="E39" s="142" t="s">
        <v>678</v>
      </c>
      <c r="F39" s="77">
        <v>1</v>
      </c>
      <c r="G39" s="77" t="s">
        <v>206</v>
      </c>
      <c r="H39" s="123">
        <v>0</v>
      </c>
      <c r="I39" s="93">
        <f>VLOOKUP($B39,sumstats!$A:$XFD,2,FALSE)</f>
        <v>1232</v>
      </c>
      <c r="J39" s="93">
        <f>VLOOKUP($B39,sumstats!$A:$XFD,3,FALSE)</f>
        <v>982239.401</v>
      </c>
      <c r="K39" s="93">
        <f>VLOOKUP($B39,sumstats!$A:$XFD,4,FALSE)</f>
        <v>165770.6</v>
      </c>
      <c r="L39" s="93">
        <f>VLOOKUP($B39,sumstats!$A:$XFD,5,FALSE)</f>
        <v>206320</v>
      </c>
      <c r="M39" s="93">
        <f>VLOOKUP($B39,sumstats!$A:$XFD,6,FALSE)</f>
        <v>5603.448</v>
      </c>
      <c r="N39" s="93">
        <f>VLOOKUP($B39,sumstats!$A:$XFD,7,FALSE)</f>
        <v>2241379</v>
      </c>
    </row>
    <row r="40" spans="1:14" s="79" customFormat="1" ht="13.5">
      <c r="A40" s="74"/>
      <c r="B40" s="141" t="s">
        <v>357</v>
      </c>
      <c r="C40" s="142" t="s">
        <v>680</v>
      </c>
      <c r="D40" s="103" t="s">
        <v>682</v>
      </c>
      <c r="E40" s="142" t="s">
        <v>681</v>
      </c>
      <c r="F40" s="77">
        <v>1</v>
      </c>
      <c r="G40" s="77" t="s">
        <v>206</v>
      </c>
      <c r="H40" s="123">
        <v>0</v>
      </c>
      <c r="I40" s="93">
        <f>VLOOKUP($B40,sumstats!$A:$XFD,2,FALSE)</f>
        <v>5802</v>
      </c>
      <c r="J40" s="93">
        <f>VLOOKUP($B40,sumstats!$A:$XFD,3,FALSE)</f>
        <v>3971261.08</v>
      </c>
      <c r="K40" s="93">
        <f>VLOOKUP($B40,sumstats!$A:$XFD,4,FALSE)</f>
        <v>143068.4</v>
      </c>
      <c r="L40" s="93">
        <f>VLOOKUP($B40,sumstats!$A:$XFD,5,FALSE)</f>
        <v>185410.4</v>
      </c>
      <c r="M40" s="93">
        <f>VLOOKUP($B40,sumstats!$A:$XFD,6,FALSE)</f>
        <v>3735.632</v>
      </c>
      <c r="N40" s="93">
        <f>VLOOKUP($B40,sumstats!$A:$XFD,7,FALSE)</f>
        <v>3362069</v>
      </c>
    </row>
    <row r="41" spans="1:14" s="79" customFormat="1" ht="13.5">
      <c r="A41" s="74"/>
      <c r="B41" s="141" t="s">
        <v>358</v>
      </c>
      <c r="C41" s="142" t="s">
        <v>680</v>
      </c>
      <c r="D41" s="103" t="s">
        <v>684</v>
      </c>
      <c r="E41" s="142" t="s">
        <v>683</v>
      </c>
      <c r="F41" s="77">
        <v>1</v>
      </c>
      <c r="G41" s="77" t="s">
        <v>206</v>
      </c>
      <c r="H41" s="123">
        <v>0</v>
      </c>
      <c r="I41" s="93">
        <f>VLOOKUP($B41,sumstats!$A:$XFD,2,FALSE)</f>
        <v>564</v>
      </c>
      <c r="J41" s="93">
        <f>VLOOKUP($B41,sumstats!$A:$XFD,3,FALSE)</f>
        <v>593928.947</v>
      </c>
      <c r="K41" s="93">
        <f>VLOOKUP($B41,sumstats!$A:$XFD,4,FALSE)</f>
        <v>97891.82</v>
      </c>
      <c r="L41" s="93">
        <f>VLOOKUP($B41,sumstats!$A:$XFD,5,FALSE)</f>
        <v>104221</v>
      </c>
      <c r="M41" s="93">
        <f>VLOOKUP($B41,sumstats!$A:$XFD,6,FALSE)</f>
        <v>1867.816</v>
      </c>
      <c r="N41" s="93">
        <f>VLOOKUP($B41,sumstats!$A:$XFD,7,FALSE)</f>
        <v>747126.4</v>
      </c>
    </row>
    <row r="42" spans="1:14" s="79" customFormat="1" ht="13.5">
      <c r="A42" s="74"/>
      <c r="B42" s="141" t="s">
        <v>359</v>
      </c>
      <c r="C42" s="142" t="s">
        <v>686</v>
      </c>
      <c r="D42" s="103" t="s">
        <v>688</v>
      </c>
      <c r="E42" s="142" t="s">
        <v>685</v>
      </c>
      <c r="F42" s="77">
        <v>1</v>
      </c>
      <c r="G42" s="77" t="s">
        <v>206</v>
      </c>
      <c r="H42" s="123">
        <v>0</v>
      </c>
      <c r="I42" s="93">
        <f>VLOOKUP($B42,sumstats!$A:$XFD,2,FALSE)</f>
        <v>176</v>
      </c>
      <c r="J42" s="93">
        <f>VLOOKUP($B42,sumstats!$A:$XFD,3,FALSE)</f>
        <v>150681.525</v>
      </c>
      <c r="K42" s="93">
        <f>VLOOKUP($B42,sumstats!$A:$XFD,4,FALSE)</f>
        <v>16689.88</v>
      </c>
      <c r="L42" s="93">
        <f>VLOOKUP($B42,sumstats!$A:$XFD,5,FALSE)</f>
        <v>18459.87</v>
      </c>
      <c r="M42" s="93">
        <f>VLOOKUP($B42,sumstats!$A:$XFD,6,FALSE)</f>
        <v>2988.506</v>
      </c>
      <c r="N42" s="93">
        <f>VLOOKUP($B42,sumstats!$A:$XFD,7,FALSE)</f>
        <v>168103.4</v>
      </c>
    </row>
    <row r="43" spans="1:14" s="79" customFormat="1" ht="13.5">
      <c r="A43" s="74"/>
      <c r="B43" s="141" t="s">
        <v>360</v>
      </c>
      <c r="C43" s="142" t="s">
        <v>687</v>
      </c>
      <c r="D43" s="103" t="s">
        <v>690</v>
      </c>
      <c r="E43" s="142" t="s">
        <v>689</v>
      </c>
      <c r="F43" s="77">
        <v>1</v>
      </c>
      <c r="G43" s="77" t="s">
        <v>206</v>
      </c>
      <c r="H43" s="123">
        <v>0</v>
      </c>
      <c r="I43" s="93">
        <f>VLOOKUP($B43,sumstats!$A:$XFD,2,FALSE)</f>
        <v>923</v>
      </c>
      <c r="J43" s="93">
        <f>VLOOKUP($B43,sumstats!$A:$XFD,3,FALSE)</f>
        <v>758586.478</v>
      </c>
      <c r="K43" s="93">
        <f>VLOOKUP($B43,sumstats!$A:$XFD,4,FALSE)</f>
        <v>30230.07</v>
      </c>
      <c r="L43" s="93">
        <f>VLOOKUP($B43,sumstats!$A:$XFD,5,FALSE)</f>
        <v>62594.27</v>
      </c>
      <c r="M43" s="93">
        <f>VLOOKUP($B43,sumstats!$A:$XFD,6,FALSE)</f>
        <v>747.1264</v>
      </c>
      <c r="N43" s="93">
        <f>VLOOKUP($B43,sumstats!$A:$XFD,7,FALSE)</f>
        <v>747126.4</v>
      </c>
    </row>
    <row r="44" spans="1:14" s="79" customFormat="1" ht="13.5">
      <c r="A44" s="74"/>
      <c r="B44" s="141" t="s">
        <v>361</v>
      </c>
      <c r="C44" s="142" t="s">
        <v>687</v>
      </c>
      <c r="D44" s="103" t="s">
        <v>692</v>
      </c>
      <c r="E44" s="142" t="s">
        <v>691</v>
      </c>
      <c r="F44" s="77">
        <v>1</v>
      </c>
      <c r="G44" s="77" t="s">
        <v>206</v>
      </c>
      <c r="H44" s="123">
        <v>0</v>
      </c>
      <c r="I44" s="93">
        <f>VLOOKUP($B44,sumstats!$A:$XFD,2,FALSE)</f>
        <v>1757</v>
      </c>
      <c r="J44" s="93">
        <f>VLOOKUP($B44,sumstats!$A:$XFD,3,FALSE)</f>
        <v>1128471.34</v>
      </c>
      <c r="K44" s="93">
        <f>VLOOKUP($B44,sumstats!$A:$XFD,4,FALSE)</f>
        <v>34636.94</v>
      </c>
      <c r="L44" s="93">
        <f>VLOOKUP($B44,sumstats!$A:$XFD,5,FALSE)</f>
        <v>50037.15</v>
      </c>
      <c r="M44" s="93">
        <f>VLOOKUP($B44,sumstats!$A:$XFD,6,FALSE)</f>
        <v>747.1264</v>
      </c>
      <c r="N44" s="93">
        <f>VLOOKUP($B44,sumstats!$A:$XFD,7,FALSE)</f>
        <v>635057.5</v>
      </c>
    </row>
    <row r="45" spans="1:14" s="79" customFormat="1" ht="13.5">
      <c r="A45" s="74"/>
      <c r="B45" s="141" t="s">
        <v>362</v>
      </c>
      <c r="C45" s="142" t="s">
        <v>620</v>
      </c>
      <c r="D45" s="103" t="s">
        <v>694</v>
      </c>
      <c r="E45" s="142" t="s">
        <v>693</v>
      </c>
      <c r="F45" s="77">
        <v>1</v>
      </c>
      <c r="G45" s="77" t="s">
        <v>206</v>
      </c>
      <c r="H45" s="123">
        <v>0</v>
      </c>
      <c r="I45" s="93">
        <f>VLOOKUP($B45,sumstats!$A:$XFD,2,FALSE)</f>
        <v>4054</v>
      </c>
      <c r="J45" s="93">
        <f>VLOOKUP($B45,sumstats!$A:$XFD,3,FALSE)</f>
        <v>3247140.64</v>
      </c>
      <c r="K45" s="93">
        <f>VLOOKUP($B45,sumstats!$A:$XFD,4,FALSE)</f>
        <v>235897.3</v>
      </c>
      <c r="L45" s="93">
        <f>VLOOKUP($B45,sumstats!$A:$XFD,5,FALSE)</f>
        <v>311785.6</v>
      </c>
      <c r="M45" s="93">
        <f>VLOOKUP($B45,sumstats!$A:$XFD,6,FALSE)</f>
        <v>802.4691</v>
      </c>
      <c r="N45" s="93">
        <f>VLOOKUP($B45,sumstats!$A:$XFD,7,FALSE)</f>
        <v>3611111</v>
      </c>
    </row>
    <row r="46" spans="1:14" s="79" customFormat="1" ht="13.5">
      <c r="A46" s="74"/>
      <c r="B46" s="141" t="s">
        <v>363</v>
      </c>
      <c r="C46" s="142" t="s">
        <v>687</v>
      </c>
      <c r="D46" s="103" t="s">
        <v>696</v>
      </c>
      <c r="E46" s="142" t="s">
        <v>695</v>
      </c>
      <c r="F46" s="77">
        <v>1</v>
      </c>
      <c r="G46" s="77" t="s">
        <v>206</v>
      </c>
      <c r="H46" s="123">
        <v>0</v>
      </c>
      <c r="I46" s="93">
        <f>VLOOKUP($B46,sumstats!$A:$XFD,2,FALSE)</f>
        <v>697</v>
      </c>
      <c r="J46" s="93">
        <f>VLOOKUP($B46,sumstats!$A:$XFD,3,FALSE)</f>
        <v>637210.317</v>
      </c>
      <c r="K46" s="93">
        <f>VLOOKUP($B46,sumstats!$A:$XFD,4,FALSE)</f>
        <v>257475.5</v>
      </c>
      <c r="L46" s="93">
        <f>VLOOKUP($B46,sumstats!$A:$XFD,5,FALSE)</f>
        <v>237620.5</v>
      </c>
      <c r="M46" s="93">
        <f>VLOOKUP($B46,sumstats!$A:$XFD,6,FALSE)</f>
        <v>11206.9</v>
      </c>
      <c r="N46" s="93">
        <f>VLOOKUP($B46,sumstats!$A:$XFD,7,FALSE)</f>
        <v>1494253</v>
      </c>
    </row>
    <row r="47" spans="1:14" s="79" customFormat="1" ht="13.5">
      <c r="A47" s="74"/>
      <c r="B47" s="141" t="s">
        <v>364</v>
      </c>
      <c r="C47" s="142" t="s">
        <v>698</v>
      </c>
      <c r="D47" s="103" t="s">
        <v>699</v>
      </c>
      <c r="E47" s="142" t="s">
        <v>697</v>
      </c>
      <c r="F47" s="77">
        <v>1</v>
      </c>
      <c r="G47" s="77" t="s">
        <v>206</v>
      </c>
      <c r="H47" s="123">
        <v>0</v>
      </c>
      <c r="I47" s="93">
        <f>VLOOKUP($B47,sumstats!$A:$XFD,2,FALSE)</f>
        <v>3889</v>
      </c>
      <c r="J47" s="93">
        <f>VLOOKUP($B47,sumstats!$A:$XFD,3,FALSE)</f>
        <v>2271205.89</v>
      </c>
      <c r="K47" s="93">
        <f>VLOOKUP($B47,sumstats!$A:$XFD,4,FALSE)</f>
        <v>18972.42</v>
      </c>
      <c r="L47" s="93">
        <f>VLOOKUP($B47,sumstats!$A:$XFD,5,FALSE)</f>
        <v>24238.83</v>
      </c>
      <c r="M47" s="93">
        <f>VLOOKUP($B47,sumstats!$A:$XFD,6,FALSE)</f>
        <v>373.5632</v>
      </c>
      <c r="N47" s="93">
        <f>VLOOKUP($B47,sumstats!$A:$XFD,7,FALSE)</f>
        <v>373563.2</v>
      </c>
    </row>
    <row r="48" spans="1:14" s="79" customFormat="1" ht="13.5">
      <c r="A48" s="74"/>
      <c r="B48" s="141" t="s">
        <v>365</v>
      </c>
      <c r="C48" s="142" t="s">
        <v>687</v>
      </c>
      <c r="D48" s="103" t="s">
        <v>701</v>
      </c>
      <c r="E48" s="142" t="s">
        <v>700</v>
      </c>
      <c r="F48" s="77">
        <v>1</v>
      </c>
      <c r="G48" s="77" t="s">
        <v>206</v>
      </c>
      <c r="H48" s="123">
        <v>0</v>
      </c>
      <c r="I48" s="93">
        <f>VLOOKUP($B48,sumstats!$A:$XFD,2,FALSE)</f>
        <v>97</v>
      </c>
      <c r="J48" s="93">
        <f>VLOOKUP($B48,sumstats!$A:$XFD,3,FALSE)</f>
        <v>82358.9637</v>
      </c>
      <c r="K48" s="93">
        <f>VLOOKUP($B48,sumstats!$A:$XFD,4,FALSE)</f>
        <v>324092.8</v>
      </c>
      <c r="L48" s="93">
        <f>VLOOKUP($B48,sumstats!$A:$XFD,5,FALSE)</f>
        <v>309722.8</v>
      </c>
      <c r="M48" s="93">
        <f>VLOOKUP($B48,sumstats!$A:$XFD,6,FALSE)</f>
        <v>1867.816</v>
      </c>
      <c r="N48" s="93">
        <f>VLOOKUP($B48,sumstats!$A:$XFD,7,FALSE)</f>
        <v>1867816</v>
      </c>
    </row>
    <row r="49" spans="1:14" s="79" customFormat="1" ht="54.75" customHeight="1">
      <c r="A49" s="74"/>
      <c r="B49" s="141" t="s">
        <v>366</v>
      </c>
      <c r="C49" s="142" t="s">
        <v>687</v>
      </c>
      <c r="D49" s="103" t="s">
        <v>703</v>
      </c>
      <c r="E49" s="142" t="s">
        <v>702</v>
      </c>
      <c r="F49" s="77">
        <v>1</v>
      </c>
      <c r="G49" s="77" t="s">
        <v>206</v>
      </c>
      <c r="H49" s="123">
        <v>0</v>
      </c>
      <c r="I49" s="93">
        <f>VLOOKUP($B49,sumstats!$A:$XFD,2,FALSE)</f>
        <v>18612</v>
      </c>
      <c r="J49" s="93">
        <f>VLOOKUP($B49,sumstats!$A:$XFD,3,FALSE)</f>
        <v>12843374.4</v>
      </c>
      <c r="K49" s="93">
        <f>VLOOKUP($B49,sumstats!$A:$XFD,4,FALSE)</f>
        <v>37173.26</v>
      </c>
      <c r="L49" s="93">
        <f>VLOOKUP($B49,sumstats!$A:$XFD,5,FALSE)</f>
        <v>36521.88</v>
      </c>
      <c r="M49" s="93">
        <f>VLOOKUP($B49,sumstats!$A:$XFD,6,FALSE)</f>
        <v>431.0345</v>
      </c>
      <c r="N49" s="93">
        <f>VLOOKUP($B49,sumstats!$A:$XFD,7,FALSE)</f>
        <v>431034.5</v>
      </c>
    </row>
    <row r="50" spans="1:14" s="79" customFormat="1" ht="30.75" customHeight="1">
      <c r="A50" s="74"/>
      <c r="B50" s="141" t="s">
        <v>367</v>
      </c>
      <c r="C50" s="142" t="s">
        <v>687</v>
      </c>
      <c r="D50" s="103" t="s">
        <v>705</v>
      </c>
      <c r="E50" s="142" t="s">
        <v>704</v>
      </c>
      <c r="F50" s="77">
        <v>1</v>
      </c>
      <c r="G50" s="77" t="s">
        <v>206</v>
      </c>
      <c r="H50" s="123">
        <v>0</v>
      </c>
      <c r="I50" s="93">
        <f>VLOOKUP($B50,sumstats!$A:$XFD,2,FALSE)</f>
        <v>16964</v>
      </c>
      <c r="J50" s="93">
        <f>VLOOKUP($B50,sumstats!$A:$XFD,3,FALSE)</f>
        <v>11799835.8</v>
      </c>
      <c r="K50" s="93">
        <f>VLOOKUP($B50,sumstats!$A:$XFD,4,FALSE)</f>
        <v>23253.03</v>
      </c>
      <c r="L50" s="93">
        <f>VLOOKUP($B50,sumstats!$A:$XFD,5,FALSE)</f>
        <v>26413.68</v>
      </c>
      <c r="M50" s="93">
        <f>VLOOKUP($B50,sumstats!$A:$XFD,6,FALSE)</f>
        <v>431.0345</v>
      </c>
      <c r="N50" s="93">
        <f>VLOOKUP($B50,sumstats!$A:$XFD,7,FALSE)</f>
        <v>431034.5</v>
      </c>
    </row>
    <row r="51" spans="1:14" s="79" customFormat="1" ht="13.5">
      <c r="A51" s="74"/>
      <c r="B51" s="141" t="s">
        <v>368</v>
      </c>
      <c r="C51" s="142" t="s">
        <v>687</v>
      </c>
      <c r="D51" s="103" t="s">
        <v>707</v>
      </c>
      <c r="E51" s="142" t="s">
        <v>706</v>
      </c>
      <c r="F51" s="77">
        <v>1</v>
      </c>
      <c r="G51" s="77" t="s">
        <v>206</v>
      </c>
      <c r="H51" s="123">
        <v>0</v>
      </c>
      <c r="I51" s="93">
        <f>VLOOKUP($B51,sumstats!$A:$XFD,2,FALSE)</f>
        <v>2388</v>
      </c>
      <c r="J51" s="93">
        <f>VLOOKUP($B51,sumstats!$A:$XFD,3,FALSE)</f>
        <v>1700221.03</v>
      </c>
      <c r="K51" s="93">
        <f>VLOOKUP($B51,sumstats!$A:$XFD,4,FALSE)</f>
        <v>10712.77</v>
      </c>
      <c r="L51" s="93">
        <f>VLOOKUP($B51,sumstats!$A:$XFD,5,FALSE)</f>
        <v>13537.45</v>
      </c>
      <c r="M51" s="93">
        <f>VLOOKUP($B51,sumstats!$A:$XFD,6,FALSE)</f>
        <v>100</v>
      </c>
      <c r="N51" s="93">
        <f>VLOOKUP($B51,sumstats!$A:$XFD,7,FALSE)</f>
        <v>100000</v>
      </c>
    </row>
    <row r="52" spans="1:14" s="79" customFormat="1" ht="13.5">
      <c r="A52" s="74"/>
      <c r="B52" s="141" t="s">
        <v>369</v>
      </c>
      <c r="C52" s="142" t="s">
        <v>686</v>
      </c>
      <c r="D52" s="103" t="s">
        <v>709</v>
      </c>
      <c r="E52" s="142" t="s">
        <v>708</v>
      </c>
      <c r="F52" s="77">
        <v>1</v>
      </c>
      <c r="G52" s="77" t="s">
        <v>206</v>
      </c>
      <c r="H52" s="123">
        <v>0</v>
      </c>
      <c r="I52" s="93">
        <f>VLOOKUP($B52,sumstats!$A:$XFD,2,FALSE)</f>
        <v>287</v>
      </c>
      <c r="J52" s="93">
        <f>VLOOKUP($B52,sumstats!$A:$XFD,3,FALSE)</f>
        <v>315333.577</v>
      </c>
      <c r="K52" s="93">
        <f>VLOOKUP($B52,sumstats!$A:$XFD,4,FALSE)</f>
        <v>16131.66</v>
      </c>
      <c r="L52" s="93">
        <f>VLOOKUP($B52,sumstats!$A:$XFD,5,FALSE)</f>
        <v>14446.9</v>
      </c>
      <c r="M52" s="93">
        <f>VLOOKUP($B52,sumstats!$A:$XFD,6,FALSE)</f>
        <v>1724.138</v>
      </c>
      <c r="N52" s="93">
        <f>VLOOKUP($B52,sumstats!$A:$XFD,7,FALSE)</f>
        <v>86206.9</v>
      </c>
    </row>
    <row r="53" spans="1:14" s="79" customFormat="1" ht="13.5">
      <c r="A53" s="74"/>
      <c r="B53" s="141" t="s">
        <v>370</v>
      </c>
      <c r="C53" s="142" t="s">
        <v>687</v>
      </c>
      <c r="D53" s="103" t="s">
        <v>710</v>
      </c>
      <c r="E53" s="142" t="s">
        <v>711</v>
      </c>
      <c r="F53" s="77">
        <v>1</v>
      </c>
      <c r="G53" s="77" t="s">
        <v>206</v>
      </c>
      <c r="H53" s="123">
        <v>0</v>
      </c>
      <c r="I53" s="93">
        <f>VLOOKUP($B53,sumstats!$A:$XFD,2,FALSE)</f>
        <v>3561</v>
      </c>
      <c r="J53" s="93">
        <f>VLOOKUP($B53,sumstats!$A:$XFD,3,FALSE)</f>
        <v>2252179.37</v>
      </c>
      <c r="K53" s="93">
        <f>VLOOKUP($B53,sumstats!$A:$XFD,4,FALSE)</f>
        <v>7138.586</v>
      </c>
      <c r="L53" s="93">
        <f>VLOOKUP($B53,sumstats!$A:$XFD,5,FALSE)</f>
        <v>8939.885</v>
      </c>
      <c r="M53" s="93">
        <f>VLOOKUP($B53,sumstats!$A:$XFD,6,FALSE)</f>
        <v>172.4138</v>
      </c>
      <c r="N53" s="93">
        <f>VLOOKUP($B53,sumstats!$A:$XFD,7,FALSE)</f>
        <v>172413.8</v>
      </c>
    </row>
    <row r="54" spans="1:14" s="79" customFormat="1" ht="13.5">
      <c r="A54" s="74"/>
      <c r="B54" s="141" t="s">
        <v>371</v>
      </c>
      <c r="C54" s="142" t="s">
        <v>686</v>
      </c>
      <c r="D54" s="103" t="s">
        <v>713</v>
      </c>
      <c r="E54" s="142" t="s">
        <v>712</v>
      </c>
      <c r="F54" s="77">
        <v>1</v>
      </c>
      <c r="G54" s="77" t="s">
        <v>206</v>
      </c>
      <c r="H54" s="123">
        <v>0</v>
      </c>
      <c r="I54" s="93">
        <f>VLOOKUP($B54,sumstats!$A:$XFD,2,FALSE)</f>
        <v>537</v>
      </c>
      <c r="J54" s="93">
        <f>VLOOKUP($B54,sumstats!$A:$XFD,3,FALSE)</f>
        <v>515882.144</v>
      </c>
      <c r="K54" s="93">
        <f>VLOOKUP($B54,sumstats!$A:$XFD,4,FALSE)</f>
        <v>36421.54</v>
      </c>
      <c r="L54" s="93">
        <f>VLOOKUP($B54,sumstats!$A:$XFD,5,FALSE)</f>
        <v>46571.31</v>
      </c>
      <c r="M54" s="93">
        <f>VLOOKUP($B54,sumstats!$A:$XFD,6,FALSE)</f>
        <v>862.069</v>
      </c>
      <c r="N54" s="93">
        <f>VLOOKUP($B54,sumstats!$A:$XFD,7,FALSE)</f>
        <v>344827.6</v>
      </c>
    </row>
    <row r="55" spans="1:14" s="79" customFormat="1" ht="13.5">
      <c r="A55" s="74"/>
      <c r="B55" s="141" t="s">
        <v>372</v>
      </c>
      <c r="C55" s="142" t="s">
        <v>687</v>
      </c>
      <c r="D55" s="103" t="s">
        <v>715</v>
      </c>
      <c r="E55" s="142" t="s">
        <v>714</v>
      </c>
      <c r="F55" s="77">
        <v>1</v>
      </c>
      <c r="G55" s="77" t="s">
        <v>206</v>
      </c>
      <c r="H55" s="123">
        <v>0</v>
      </c>
      <c r="I55" s="93">
        <f>VLOOKUP($B55,sumstats!$A:$XFD,2,FALSE)</f>
        <v>6343</v>
      </c>
      <c r="J55" s="93">
        <f>VLOOKUP($B55,sumstats!$A:$XFD,3,FALSE)</f>
        <v>4575370.81</v>
      </c>
      <c r="K55" s="93">
        <f>VLOOKUP($B55,sumstats!$A:$XFD,4,FALSE)</f>
        <v>18999.35</v>
      </c>
      <c r="L55" s="93">
        <f>VLOOKUP($B55,sumstats!$A:$XFD,5,FALSE)</f>
        <v>24958.64</v>
      </c>
      <c r="M55" s="93">
        <f>VLOOKUP($B55,sumstats!$A:$XFD,6,FALSE)</f>
        <v>862.069</v>
      </c>
      <c r="N55" s="93">
        <f>VLOOKUP($B55,sumstats!$A:$XFD,7,FALSE)</f>
        <v>689655.2</v>
      </c>
    </row>
    <row r="56" spans="1:14" s="79" customFormat="1" ht="13.5">
      <c r="A56" s="74"/>
      <c r="B56" s="141" t="s">
        <v>373</v>
      </c>
      <c r="C56" s="142" t="s">
        <v>717</v>
      </c>
      <c r="D56" s="103" t="s">
        <v>716</v>
      </c>
      <c r="E56" s="142" t="s">
        <v>718</v>
      </c>
      <c r="F56" s="77">
        <v>1</v>
      </c>
      <c r="G56" s="77" t="s">
        <v>206</v>
      </c>
      <c r="H56" s="123">
        <v>0</v>
      </c>
      <c r="I56" s="93">
        <f>VLOOKUP($B56,sumstats!$A:$XFD,2,FALSE)</f>
        <v>1178</v>
      </c>
      <c r="J56" s="93">
        <f>VLOOKUP($B56,sumstats!$A:$XFD,3,FALSE)</f>
        <v>1126811.82</v>
      </c>
      <c r="K56" s="93">
        <f>VLOOKUP($B56,sumstats!$A:$XFD,4,FALSE)</f>
        <v>98530.97</v>
      </c>
      <c r="L56" s="93">
        <f>VLOOKUP($B56,sumstats!$A:$XFD,5,FALSE)</f>
        <v>132487.5</v>
      </c>
      <c r="M56" s="93">
        <f>VLOOKUP($B56,sumstats!$A:$XFD,6,FALSE)</f>
        <v>2000</v>
      </c>
      <c r="N56" s="93">
        <f>VLOOKUP($B56,sumstats!$A:$XFD,7,FALSE)</f>
        <v>1000000</v>
      </c>
    </row>
    <row r="57" spans="1:14" s="79" customFormat="1" ht="13.5">
      <c r="A57" s="74"/>
      <c r="B57" s="141" t="s">
        <v>374</v>
      </c>
      <c r="C57" s="142" t="s">
        <v>687</v>
      </c>
      <c r="D57" s="103" t="s">
        <v>719</v>
      </c>
      <c r="E57" s="142" t="s">
        <v>720</v>
      </c>
      <c r="F57" s="77">
        <v>1</v>
      </c>
      <c r="G57" s="77" t="s">
        <v>206</v>
      </c>
      <c r="H57" s="123">
        <v>0</v>
      </c>
      <c r="I57" s="93">
        <f>VLOOKUP($B57,sumstats!$A:$XFD,2,FALSE)</f>
        <v>234</v>
      </c>
      <c r="J57" s="93">
        <f>VLOOKUP($B57,sumstats!$A:$XFD,3,FALSE)</f>
        <v>183819.291</v>
      </c>
      <c r="K57" s="93">
        <f>VLOOKUP($B57,sumstats!$A:$XFD,4,FALSE)</f>
        <v>358223.1</v>
      </c>
      <c r="L57" s="93">
        <f>VLOOKUP($B57,sumstats!$A:$XFD,5,FALSE)</f>
        <v>190686.9</v>
      </c>
      <c r="M57" s="93">
        <f>VLOOKUP($B57,sumstats!$A:$XFD,6,FALSE)</f>
        <v>12931.03</v>
      </c>
      <c r="N57" s="93">
        <f>VLOOKUP($B57,sumstats!$A:$XFD,7,FALSE)</f>
        <v>948275.9</v>
      </c>
    </row>
    <row r="58" spans="1:14" s="79" customFormat="1" ht="13.5">
      <c r="A58" s="74"/>
      <c r="B58" s="141" t="s">
        <v>375</v>
      </c>
      <c r="C58" s="142" t="s">
        <v>698</v>
      </c>
      <c r="D58" s="103" t="s">
        <v>722</v>
      </c>
      <c r="E58" s="142" t="s">
        <v>721</v>
      </c>
      <c r="F58" s="77">
        <v>1</v>
      </c>
      <c r="G58" s="77" t="s">
        <v>206</v>
      </c>
      <c r="H58" s="123">
        <v>0</v>
      </c>
      <c r="I58" s="93">
        <f>VLOOKUP($B58,sumstats!$A:$XFD,2,FALSE)</f>
        <v>4410</v>
      </c>
      <c r="J58" s="93">
        <f>VLOOKUP($B58,sumstats!$A:$XFD,3,FALSE)</f>
        <v>4447263.53</v>
      </c>
      <c r="K58" s="93">
        <f>VLOOKUP($B58,sumstats!$A:$XFD,4,FALSE)</f>
        <v>34223.88</v>
      </c>
      <c r="L58" s="93">
        <f>VLOOKUP($B58,sumstats!$A:$XFD,5,FALSE)</f>
        <v>19435.08</v>
      </c>
      <c r="M58" s="93">
        <f>VLOOKUP($B58,sumstats!$A:$XFD,6,FALSE)</f>
        <v>1724.138</v>
      </c>
      <c r="N58" s="93">
        <f>VLOOKUP($B58,sumstats!$A:$XFD,7,FALSE)</f>
        <v>215517.2</v>
      </c>
    </row>
    <row r="59" spans="1:14" s="79" customFormat="1" ht="13.5">
      <c r="A59" s="74"/>
      <c r="B59" s="141" t="s">
        <v>376</v>
      </c>
      <c r="C59" s="142" t="s">
        <v>687</v>
      </c>
      <c r="D59" s="103" t="s">
        <v>724</v>
      </c>
      <c r="E59" s="142" t="s">
        <v>723</v>
      </c>
      <c r="F59" s="77">
        <v>1</v>
      </c>
      <c r="G59" s="77" t="s">
        <v>206</v>
      </c>
      <c r="H59" s="123">
        <v>0</v>
      </c>
      <c r="I59" s="93">
        <f>VLOOKUP($B59,sumstats!$A:$XFD,2,FALSE)</f>
        <v>1200</v>
      </c>
      <c r="J59" s="93">
        <f>VLOOKUP($B59,sumstats!$A:$XFD,3,FALSE)</f>
        <v>1259411.91</v>
      </c>
      <c r="K59" s="93">
        <f>VLOOKUP($B59,sumstats!$A:$XFD,4,FALSE)</f>
        <v>508358.6</v>
      </c>
      <c r="L59" s="93">
        <f>VLOOKUP($B59,sumstats!$A:$XFD,5,FALSE)</f>
        <v>830926.8</v>
      </c>
      <c r="M59" s="93">
        <f>VLOOKUP($B59,sumstats!$A:$XFD,6,FALSE)</f>
        <v>5000</v>
      </c>
      <c r="N59" s="93">
        <f>VLOOKUP($B59,sumstats!$A:$XFD,7,FALSE)</f>
        <v>8850000</v>
      </c>
    </row>
    <row r="60" spans="1:14" s="79" customFormat="1" ht="13.5">
      <c r="A60" s="74"/>
      <c r="B60" s="141" t="s">
        <v>377</v>
      </c>
      <c r="C60" s="142" t="s">
        <v>717</v>
      </c>
      <c r="D60" s="103" t="s">
        <v>726</v>
      </c>
      <c r="E60" s="142" t="s">
        <v>725</v>
      </c>
      <c r="F60" s="77">
        <v>1</v>
      </c>
      <c r="G60" s="77" t="s">
        <v>206</v>
      </c>
      <c r="H60" s="123">
        <v>0</v>
      </c>
      <c r="I60" s="93">
        <f>VLOOKUP($B60,sumstats!$A:$XFD,2,FALSE)</f>
        <v>9056</v>
      </c>
      <c r="J60" s="93">
        <f>VLOOKUP($B60,sumstats!$A:$XFD,3,FALSE)</f>
        <v>7231144.29</v>
      </c>
      <c r="K60" s="93">
        <f>VLOOKUP($B60,sumstats!$A:$XFD,4,FALSE)</f>
        <v>24130.51</v>
      </c>
      <c r="L60" s="93">
        <f>VLOOKUP($B60,sumstats!$A:$XFD,5,FALSE)</f>
        <v>20213.76</v>
      </c>
      <c r="M60" s="93">
        <f>VLOOKUP($B60,sumstats!$A:$XFD,6,FALSE)</f>
        <v>1724.138</v>
      </c>
      <c r="N60" s="93">
        <f>VLOOKUP($B60,sumstats!$A:$XFD,7,FALSE)</f>
        <v>344827.6</v>
      </c>
    </row>
    <row r="61" spans="1:14" s="79" customFormat="1" ht="13.5">
      <c r="A61" s="74"/>
      <c r="B61" s="141" t="s">
        <v>378</v>
      </c>
      <c r="C61" s="142" t="s">
        <v>698</v>
      </c>
      <c r="D61" s="103" t="s">
        <v>727</v>
      </c>
      <c r="E61" s="142" t="s">
        <v>728</v>
      </c>
      <c r="F61" s="77">
        <v>1</v>
      </c>
      <c r="G61" s="77" t="s">
        <v>206</v>
      </c>
      <c r="H61" s="123">
        <v>0</v>
      </c>
      <c r="I61" s="93">
        <f>VLOOKUP($B61,sumstats!$A:$XFD,2,FALSE)</f>
        <v>168</v>
      </c>
      <c r="J61" s="93">
        <f>VLOOKUP($B61,sumstats!$A:$XFD,3,FALSE)</f>
        <v>119221.816</v>
      </c>
      <c r="K61" s="93">
        <f>VLOOKUP($B61,sumstats!$A:$XFD,4,FALSE)</f>
        <v>18936.6</v>
      </c>
      <c r="L61" s="93">
        <f>VLOOKUP($B61,sumstats!$A:$XFD,5,FALSE)</f>
        <v>25253.19</v>
      </c>
      <c r="M61" s="93">
        <f>VLOOKUP($B61,sumstats!$A:$XFD,6,FALSE)</f>
        <v>1724.138</v>
      </c>
      <c r="N61" s="93">
        <f>VLOOKUP($B61,sumstats!$A:$XFD,7,FALSE)</f>
        <v>344827.6</v>
      </c>
    </row>
    <row r="62" spans="1:14" s="79" customFormat="1" ht="13.5">
      <c r="A62" s="74"/>
      <c r="B62" s="141" t="s">
        <v>379</v>
      </c>
      <c r="C62" s="142" t="s">
        <v>687</v>
      </c>
      <c r="D62" s="103" t="s">
        <v>730</v>
      </c>
      <c r="E62" s="142" t="s">
        <v>729</v>
      </c>
      <c r="F62" s="77">
        <v>1</v>
      </c>
      <c r="G62" s="77" t="s">
        <v>206</v>
      </c>
      <c r="H62" s="123">
        <v>0</v>
      </c>
      <c r="I62" s="93">
        <f>VLOOKUP($B62,sumstats!$A:$XFD,2,FALSE)</f>
        <v>101</v>
      </c>
      <c r="J62" s="93">
        <f>VLOOKUP($B62,sumstats!$A:$XFD,3,FALSE)</f>
        <v>72043.2062</v>
      </c>
      <c r="K62" s="93">
        <f>VLOOKUP($B62,sumstats!$A:$XFD,4,FALSE)</f>
        <v>54844.29</v>
      </c>
      <c r="L62" s="93">
        <f>VLOOKUP($B62,sumstats!$A:$XFD,5,FALSE)</f>
        <v>45708.82</v>
      </c>
      <c r="M62" s="93">
        <f>VLOOKUP($B62,sumstats!$A:$XFD,6,FALSE)</f>
        <v>3448.276</v>
      </c>
      <c r="N62" s="93">
        <f>VLOOKUP($B62,sumstats!$A:$XFD,7,FALSE)</f>
        <v>520000</v>
      </c>
    </row>
    <row r="63" spans="1:14" s="79" customFormat="1" ht="13.5">
      <c r="A63" s="74"/>
      <c r="B63" s="141" t="s">
        <v>380</v>
      </c>
      <c r="C63" s="142" t="s">
        <v>686</v>
      </c>
      <c r="D63" s="103" t="s">
        <v>732</v>
      </c>
      <c r="E63" s="142" t="s">
        <v>731</v>
      </c>
      <c r="F63" s="77">
        <v>1</v>
      </c>
      <c r="G63" s="77" t="s">
        <v>206</v>
      </c>
      <c r="H63" s="123">
        <v>0</v>
      </c>
      <c r="I63" s="93">
        <f>VLOOKUP($B63,sumstats!$A:$XFD,2,FALSE)</f>
        <v>6051</v>
      </c>
      <c r="J63" s="93">
        <f>VLOOKUP($B63,sumstats!$A:$XFD,3,FALSE)</f>
        <v>4503684.82</v>
      </c>
      <c r="K63" s="93">
        <f>VLOOKUP($B63,sumstats!$A:$XFD,4,FALSE)</f>
        <v>62733.67</v>
      </c>
      <c r="L63" s="93">
        <f>VLOOKUP($B63,sumstats!$A:$XFD,5,FALSE)</f>
        <v>99695.29</v>
      </c>
      <c r="M63" s="93">
        <f>VLOOKUP($B63,sumstats!$A:$XFD,6,FALSE)</f>
        <v>287.3563</v>
      </c>
      <c r="N63" s="93">
        <f>VLOOKUP($B63,sumstats!$A:$XFD,7,FALSE)</f>
        <v>2011494</v>
      </c>
    </row>
    <row r="64" spans="1:14" s="79" customFormat="1" ht="13.5">
      <c r="A64" s="74"/>
      <c r="B64" s="141" t="s">
        <v>381</v>
      </c>
      <c r="C64" s="142" t="s">
        <v>686</v>
      </c>
      <c r="D64" s="103" t="s">
        <v>734</v>
      </c>
      <c r="E64" s="142" t="s">
        <v>733</v>
      </c>
      <c r="F64" s="77">
        <v>1</v>
      </c>
      <c r="G64" s="77" t="s">
        <v>206</v>
      </c>
      <c r="H64" s="123">
        <v>0</v>
      </c>
      <c r="I64" s="93">
        <f>VLOOKUP($B64,sumstats!$A:$XFD,2,FALSE)</f>
        <v>5023</v>
      </c>
      <c r="J64" s="93">
        <f>VLOOKUP($B64,sumstats!$A:$XFD,3,FALSE)</f>
        <v>3649835.12</v>
      </c>
      <c r="K64" s="93">
        <f>VLOOKUP($B64,sumstats!$A:$XFD,4,FALSE)</f>
        <v>36254.72</v>
      </c>
      <c r="L64" s="93">
        <f>VLOOKUP($B64,sumstats!$A:$XFD,5,FALSE)</f>
        <v>46404.4</v>
      </c>
      <c r="M64" s="93">
        <f>VLOOKUP($B64,sumstats!$A:$XFD,6,FALSE)</f>
        <v>287.3563</v>
      </c>
      <c r="N64" s="93">
        <f>VLOOKUP($B64,sumstats!$A:$XFD,7,FALSE)</f>
        <v>862069</v>
      </c>
    </row>
    <row r="65" spans="1:14" s="79" customFormat="1" ht="13.5">
      <c r="A65" s="74"/>
      <c r="B65" s="141" t="s">
        <v>382</v>
      </c>
      <c r="C65" s="142" t="s">
        <v>686</v>
      </c>
      <c r="D65" s="103" t="s">
        <v>736</v>
      </c>
      <c r="E65" s="142" t="s">
        <v>735</v>
      </c>
      <c r="F65" s="77">
        <v>1</v>
      </c>
      <c r="G65" s="77" t="s">
        <v>206</v>
      </c>
      <c r="H65" s="123">
        <v>0</v>
      </c>
      <c r="I65" s="93">
        <f>VLOOKUP($B65,sumstats!$A:$XFD,2,FALSE)</f>
        <v>740</v>
      </c>
      <c r="J65" s="93">
        <f>VLOOKUP($B65,sumstats!$A:$XFD,3,FALSE)</f>
        <v>508790.905</v>
      </c>
      <c r="K65" s="93">
        <f>VLOOKUP($B65,sumstats!$A:$XFD,4,FALSE)</f>
        <v>6195.883</v>
      </c>
      <c r="L65" s="93">
        <f>VLOOKUP($B65,sumstats!$A:$XFD,5,FALSE)</f>
        <v>9731.333</v>
      </c>
      <c r="M65" s="93">
        <f>VLOOKUP($B65,sumstats!$A:$XFD,6,FALSE)</f>
        <v>287.3563</v>
      </c>
      <c r="N65" s="93">
        <f>VLOOKUP($B65,sumstats!$A:$XFD,7,FALSE)</f>
        <v>86206.9</v>
      </c>
    </row>
    <row r="66" spans="1:14" s="79" customFormat="1" ht="13.5">
      <c r="A66" s="74"/>
      <c r="B66" s="141" t="s">
        <v>383</v>
      </c>
      <c r="C66" s="142" t="s">
        <v>686</v>
      </c>
      <c r="D66" s="103" t="s">
        <v>738</v>
      </c>
      <c r="E66" s="142" t="s">
        <v>737</v>
      </c>
      <c r="F66" s="77">
        <v>1</v>
      </c>
      <c r="G66" s="77" t="s">
        <v>206</v>
      </c>
      <c r="H66" s="123">
        <v>0</v>
      </c>
      <c r="I66" s="93">
        <f>VLOOKUP($B66,sumstats!$A:$XFD,2,FALSE)</f>
        <v>265</v>
      </c>
      <c r="J66" s="93">
        <f>VLOOKUP($B66,sumstats!$A:$XFD,3,FALSE)</f>
        <v>199252.955</v>
      </c>
      <c r="K66" s="93">
        <f>VLOOKUP($B66,sumstats!$A:$XFD,4,FALSE)</f>
        <v>16176.92</v>
      </c>
      <c r="L66" s="93">
        <f>VLOOKUP($B66,sumstats!$A:$XFD,5,FALSE)</f>
        <v>23165.77</v>
      </c>
      <c r="M66" s="93">
        <f>VLOOKUP($B66,sumstats!$A:$XFD,6,FALSE)</f>
        <v>574.7126</v>
      </c>
      <c r="N66" s="93">
        <f>VLOOKUP($B66,sumstats!$A:$XFD,7,FALSE)</f>
        <v>143678.2</v>
      </c>
    </row>
    <row r="67" spans="1:14" s="79" customFormat="1" ht="13.5">
      <c r="A67" s="74"/>
      <c r="B67" s="141" t="s">
        <v>384</v>
      </c>
      <c r="C67" s="142" t="s">
        <v>687</v>
      </c>
      <c r="D67" s="103" t="s">
        <v>741</v>
      </c>
      <c r="E67" s="142" t="s">
        <v>740</v>
      </c>
      <c r="F67" s="77">
        <v>1</v>
      </c>
      <c r="G67" s="77" t="s">
        <v>206</v>
      </c>
      <c r="H67" s="123">
        <v>0</v>
      </c>
      <c r="I67" s="93">
        <f>VLOOKUP($B67,sumstats!$A:$XFD,2,FALSE)</f>
        <v>1543</v>
      </c>
      <c r="J67" s="93">
        <f>VLOOKUP($B67,sumstats!$A:$XFD,3,FALSE)</f>
        <v>1052868.9</v>
      </c>
      <c r="K67" s="93">
        <f>VLOOKUP($B67,sumstats!$A:$XFD,4,FALSE)</f>
        <v>89246.75</v>
      </c>
      <c r="L67" s="93">
        <f>VLOOKUP($B67,sumstats!$A:$XFD,5,FALSE)</f>
        <v>197749</v>
      </c>
      <c r="M67" s="93">
        <f>VLOOKUP($B67,sumstats!$A:$XFD,6,FALSE)</f>
        <v>574.7126</v>
      </c>
      <c r="N67" s="93">
        <f>VLOOKUP($B67,sumstats!$A:$XFD,7,FALSE)</f>
        <v>2873563</v>
      </c>
    </row>
    <row r="68" spans="1:14" s="79" customFormat="1" ht="13.5">
      <c r="A68" s="74"/>
      <c r="B68" s="141" t="s">
        <v>385</v>
      </c>
      <c r="C68" s="142" t="s">
        <v>743</v>
      </c>
      <c r="D68" s="103" t="s">
        <v>744</v>
      </c>
      <c r="E68" s="142" t="s">
        <v>742</v>
      </c>
      <c r="F68" s="77">
        <v>1</v>
      </c>
      <c r="G68" s="77" t="s">
        <v>206</v>
      </c>
      <c r="H68" s="123">
        <v>0</v>
      </c>
      <c r="I68" s="93">
        <f>VLOOKUP($B68,sumstats!$A:$XFD,2,FALSE)</f>
        <v>653</v>
      </c>
      <c r="J68" s="93">
        <f>VLOOKUP($B68,sumstats!$A:$XFD,3,FALSE)</f>
        <v>510995.517</v>
      </c>
      <c r="K68" s="93">
        <f>VLOOKUP($B68,sumstats!$A:$XFD,4,FALSE)</f>
        <v>17529.02</v>
      </c>
      <c r="L68" s="93">
        <f>VLOOKUP($B68,sumstats!$A:$XFD,5,FALSE)</f>
        <v>22908.59</v>
      </c>
      <c r="M68" s="93">
        <f>VLOOKUP($B68,sumstats!$A:$XFD,6,FALSE)</f>
        <v>333.3333</v>
      </c>
      <c r="N68" s="93">
        <f>VLOOKUP($B68,sumstats!$A:$XFD,7,FALSE)</f>
        <v>166666.7</v>
      </c>
    </row>
    <row r="69" spans="1:14" s="79" customFormat="1" ht="13.5">
      <c r="A69" s="74"/>
      <c r="B69" s="141" t="s">
        <v>386</v>
      </c>
      <c r="C69" s="142" t="s">
        <v>687</v>
      </c>
      <c r="D69" s="103" t="s">
        <v>745</v>
      </c>
      <c r="E69" s="142" t="s">
        <v>739</v>
      </c>
      <c r="F69" s="77">
        <v>1</v>
      </c>
      <c r="G69" s="77" t="s">
        <v>206</v>
      </c>
      <c r="H69" s="123">
        <v>0</v>
      </c>
      <c r="I69" s="93">
        <f>VLOOKUP($B69,sumstats!$A:$XFD,2,FALSE)</f>
        <v>490</v>
      </c>
      <c r="J69" s="93">
        <f>VLOOKUP($B69,sumstats!$A:$XFD,3,FALSE)</f>
        <v>352840.702</v>
      </c>
      <c r="K69" s="93">
        <f>VLOOKUP($B69,sumstats!$A:$XFD,4,FALSE)</f>
        <v>31074.11</v>
      </c>
      <c r="L69" s="93">
        <f>VLOOKUP($B69,sumstats!$A:$XFD,5,FALSE)</f>
        <v>32169.58</v>
      </c>
      <c r="M69" s="93">
        <f>VLOOKUP($B69,sumstats!$A:$XFD,6,FALSE)</f>
        <v>862.069</v>
      </c>
      <c r="N69" s="93">
        <f>VLOOKUP($B69,sumstats!$A:$XFD,7,FALSE)</f>
        <v>229885.1</v>
      </c>
    </row>
    <row r="70" spans="1:14" s="79" customFormat="1" ht="13.5">
      <c r="A70" s="74"/>
      <c r="B70" s="141" t="s">
        <v>387</v>
      </c>
      <c r="C70" s="142" t="s">
        <v>680</v>
      </c>
      <c r="D70" s="103" t="s">
        <v>747</v>
      </c>
      <c r="E70" s="142" t="s">
        <v>746</v>
      </c>
      <c r="F70" s="77">
        <v>1</v>
      </c>
      <c r="G70" s="77" t="s">
        <v>206</v>
      </c>
      <c r="H70" s="123">
        <v>0</v>
      </c>
      <c r="I70" s="93">
        <f>VLOOKUP($B70,sumstats!$A:$XFD,2,FALSE)</f>
        <v>3641</v>
      </c>
      <c r="J70" s="93">
        <f>VLOOKUP($B70,sumstats!$A:$XFD,3,FALSE)</f>
        <v>1830647.35</v>
      </c>
      <c r="K70" s="93">
        <f>VLOOKUP($B70,sumstats!$A:$XFD,4,FALSE)</f>
        <v>43752.42</v>
      </c>
      <c r="L70" s="93">
        <f>VLOOKUP($B70,sumstats!$A:$XFD,5,FALSE)</f>
        <v>83268.32</v>
      </c>
      <c r="M70" s="93">
        <f>VLOOKUP($B70,sumstats!$A:$XFD,6,FALSE)</f>
        <v>666.6667</v>
      </c>
      <c r="N70" s="93">
        <f>VLOOKUP($B70,sumstats!$A:$XFD,7,FALSE)</f>
        <v>1333333</v>
      </c>
    </row>
    <row r="71" spans="1:14" s="79" customFormat="1" ht="13.5">
      <c r="A71" s="74"/>
      <c r="B71" s="141" t="s">
        <v>388</v>
      </c>
      <c r="C71" s="142" t="s">
        <v>717</v>
      </c>
      <c r="D71" s="103" t="s">
        <v>749</v>
      </c>
      <c r="E71" s="142" t="s">
        <v>748</v>
      </c>
      <c r="F71" s="77">
        <v>1</v>
      </c>
      <c r="G71" s="77" t="s">
        <v>206</v>
      </c>
      <c r="H71" s="123">
        <v>0</v>
      </c>
      <c r="I71" s="93">
        <f>VLOOKUP($B71,sumstats!$A:$XFD,2,FALSE)</f>
        <v>587</v>
      </c>
      <c r="J71" s="93">
        <f>VLOOKUP($B71,sumstats!$A:$XFD,3,FALSE)</f>
        <v>520638.407</v>
      </c>
      <c r="K71" s="93">
        <f>VLOOKUP($B71,sumstats!$A:$XFD,4,FALSE)</f>
        <v>6341.479</v>
      </c>
      <c r="L71" s="93">
        <f>VLOOKUP($B71,sumstats!$A:$XFD,5,FALSE)</f>
        <v>11375.02</v>
      </c>
      <c r="M71" s="93">
        <f>VLOOKUP($B71,sumstats!$A:$XFD,6,FALSE)</f>
        <v>287.3563</v>
      </c>
      <c r="N71" s="93">
        <f>VLOOKUP($B71,sumstats!$A:$XFD,7,FALSE)</f>
        <v>143678.2</v>
      </c>
    </row>
    <row r="72" spans="1:14" s="79" customFormat="1" ht="13.5">
      <c r="A72" s="74"/>
      <c r="B72" s="141" t="s">
        <v>389</v>
      </c>
      <c r="C72" s="142" t="s">
        <v>687</v>
      </c>
      <c r="D72" s="103" t="s">
        <v>751</v>
      </c>
      <c r="E72" s="142" t="s">
        <v>750</v>
      </c>
      <c r="F72" s="77">
        <v>1</v>
      </c>
      <c r="G72" s="77" t="s">
        <v>206</v>
      </c>
      <c r="H72" s="123">
        <v>0</v>
      </c>
      <c r="I72" s="93">
        <f>VLOOKUP($B72,sumstats!$A:$XFD,2,FALSE)</f>
        <v>327</v>
      </c>
      <c r="J72" s="93">
        <f>VLOOKUP($B72,sumstats!$A:$XFD,3,FALSE)</f>
        <v>294711.325</v>
      </c>
      <c r="K72" s="93">
        <f>VLOOKUP($B72,sumstats!$A:$XFD,4,FALSE)</f>
        <v>35474.67</v>
      </c>
      <c r="L72" s="93">
        <f>VLOOKUP($B72,sumstats!$A:$XFD,5,FALSE)</f>
        <v>67999.66</v>
      </c>
      <c r="M72" s="93">
        <f>VLOOKUP($B72,sumstats!$A:$XFD,6,FALSE)</f>
        <v>1436.782</v>
      </c>
      <c r="N72" s="93">
        <f>VLOOKUP($B72,sumstats!$A:$XFD,7,FALSE)</f>
        <v>747126.4</v>
      </c>
    </row>
    <row r="73" spans="1:14" s="79" customFormat="1" ht="13.5">
      <c r="A73" s="74"/>
      <c r="B73" s="141" t="s">
        <v>390</v>
      </c>
      <c r="C73" s="142" t="s">
        <v>687</v>
      </c>
      <c r="D73" s="103" t="s">
        <v>752</v>
      </c>
      <c r="E73" s="142" t="s">
        <v>729</v>
      </c>
      <c r="F73" s="77">
        <v>1</v>
      </c>
      <c r="G73" s="77" t="s">
        <v>206</v>
      </c>
      <c r="H73" s="123">
        <v>0</v>
      </c>
      <c r="I73" s="93">
        <f>VLOOKUP($B73,sumstats!$A:$XFD,2,FALSE)</f>
        <v>69</v>
      </c>
      <c r="J73" s="93">
        <f>VLOOKUP($B73,sumstats!$A:$XFD,3,FALSE)</f>
        <v>60827.1131</v>
      </c>
      <c r="K73" s="93">
        <f>VLOOKUP($B73,sumstats!$A:$XFD,4,FALSE)</f>
        <v>52135.01</v>
      </c>
      <c r="L73" s="93">
        <f>VLOOKUP($B73,sumstats!$A:$XFD,5,FALSE)</f>
        <v>58168.07</v>
      </c>
      <c r="M73" s="93">
        <f>VLOOKUP($B73,sumstats!$A:$XFD,6,FALSE)</f>
        <v>3448.276</v>
      </c>
      <c r="N73" s="93">
        <f>VLOOKUP($B73,sumstats!$A:$XFD,7,FALSE)</f>
        <v>431034.5</v>
      </c>
    </row>
    <row r="74" spans="1:14" s="79" customFormat="1" ht="13.5">
      <c r="A74" s="74"/>
      <c r="B74" s="141" t="s">
        <v>391</v>
      </c>
      <c r="C74" s="142" t="s">
        <v>687</v>
      </c>
      <c r="D74" s="103" t="s">
        <v>754</v>
      </c>
      <c r="E74" s="142" t="s">
        <v>753</v>
      </c>
      <c r="F74" s="77">
        <v>1</v>
      </c>
      <c r="G74" s="77" t="s">
        <v>206</v>
      </c>
      <c r="H74" s="123">
        <v>0</v>
      </c>
      <c r="I74" s="93">
        <f>VLOOKUP($B74,sumstats!$A:$XFD,2,FALSE)</f>
        <v>1111</v>
      </c>
      <c r="J74" s="93">
        <f>VLOOKUP($B74,sumstats!$A:$XFD,3,FALSE)</f>
        <v>920927.787</v>
      </c>
      <c r="K74" s="93">
        <f>VLOOKUP($B74,sumstats!$A:$XFD,4,FALSE)</f>
        <v>76251.13</v>
      </c>
      <c r="L74" s="93">
        <f>VLOOKUP($B74,sumstats!$A:$XFD,5,FALSE)</f>
        <v>90821.98</v>
      </c>
      <c r="M74" s="93">
        <f>VLOOKUP($B74,sumstats!$A:$XFD,6,FALSE)</f>
        <v>718.3908</v>
      </c>
      <c r="N74" s="93">
        <f>VLOOKUP($B74,sumstats!$A:$XFD,7,FALSE)</f>
        <v>933908</v>
      </c>
    </row>
    <row r="75" spans="1:14" s="79" customFormat="1" ht="13.5">
      <c r="A75" s="74"/>
      <c r="B75" s="141" t="s">
        <v>392</v>
      </c>
      <c r="C75" s="142" t="s">
        <v>687</v>
      </c>
      <c r="D75" s="103" t="s">
        <v>756</v>
      </c>
      <c r="E75" s="142" t="s">
        <v>755</v>
      </c>
      <c r="F75" s="77">
        <v>1</v>
      </c>
      <c r="G75" s="77" t="s">
        <v>206</v>
      </c>
      <c r="H75" s="123">
        <v>0</v>
      </c>
      <c r="I75" s="93">
        <f>VLOOKUP($B75,sumstats!$A:$XFD,2,FALSE)</f>
        <v>1490</v>
      </c>
      <c r="J75" s="93">
        <f>VLOOKUP($B75,sumstats!$A:$XFD,3,FALSE)</f>
        <v>1107713.08</v>
      </c>
      <c r="K75" s="93">
        <f>VLOOKUP($B75,sumstats!$A:$XFD,4,FALSE)</f>
        <v>124477.1</v>
      </c>
      <c r="L75" s="93">
        <f>VLOOKUP($B75,sumstats!$A:$XFD,5,FALSE)</f>
        <v>384158.6</v>
      </c>
      <c r="M75" s="93">
        <f>VLOOKUP($B75,sumstats!$A:$XFD,6,FALSE)</f>
        <v>143.6782</v>
      </c>
      <c r="N75" s="93">
        <f>VLOOKUP($B75,sumstats!$A:$XFD,7,FALSE)</f>
        <v>6465517</v>
      </c>
    </row>
    <row r="76" spans="1:14" s="79" customFormat="1" ht="13.5">
      <c r="A76" s="74"/>
      <c r="B76" s="141" t="s">
        <v>393</v>
      </c>
      <c r="C76" s="142" t="s">
        <v>687</v>
      </c>
      <c r="D76" s="103" t="s">
        <v>758</v>
      </c>
      <c r="E76" s="142" t="s">
        <v>757</v>
      </c>
      <c r="F76" s="77">
        <v>1</v>
      </c>
      <c r="G76" s="77" t="s">
        <v>206</v>
      </c>
      <c r="H76" s="123">
        <v>0</v>
      </c>
      <c r="I76" s="93">
        <f>VLOOKUP($B76,sumstats!$A:$XFD,2,FALSE)</f>
        <v>1994</v>
      </c>
      <c r="J76" s="93">
        <f>VLOOKUP($B76,sumstats!$A:$XFD,3,FALSE)</f>
        <v>1478981.26</v>
      </c>
      <c r="K76" s="93">
        <f>VLOOKUP($B76,sumstats!$A:$XFD,4,FALSE)</f>
        <v>17516.99</v>
      </c>
      <c r="L76" s="93">
        <f>VLOOKUP($B76,sumstats!$A:$XFD,5,FALSE)</f>
        <v>33270.1</v>
      </c>
      <c r="M76" s="93">
        <f>VLOOKUP($B76,sumstats!$A:$XFD,6,FALSE)</f>
        <v>143.6782</v>
      </c>
      <c r="N76" s="93">
        <f>VLOOKUP($B76,sumstats!$A:$XFD,7,FALSE)</f>
        <v>431034.5</v>
      </c>
    </row>
    <row r="77" spans="1:14" s="79" customFormat="1" ht="13.5">
      <c r="A77" s="74"/>
      <c r="B77" s="141" t="s">
        <v>394</v>
      </c>
      <c r="C77" s="142" t="s">
        <v>687</v>
      </c>
      <c r="D77" s="103" t="s">
        <v>760</v>
      </c>
      <c r="E77" s="142" t="s">
        <v>759</v>
      </c>
      <c r="F77" s="77">
        <v>1</v>
      </c>
      <c r="G77" s="77" t="s">
        <v>206</v>
      </c>
      <c r="H77" s="123">
        <v>0</v>
      </c>
      <c r="I77" s="93">
        <f>VLOOKUP($B77,sumstats!$A:$XFD,2,FALSE)</f>
        <v>1798</v>
      </c>
      <c r="J77" s="93">
        <f>VLOOKUP($B77,sumstats!$A:$XFD,3,FALSE)</f>
        <v>1296378.28</v>
      </c>
      <c r="K77" s="93">
        <f>VLOOKUP($B77,sumstats!$A:$XFD,4,FALSE)</f>
        <v>9805.732</v>
      </c>
      <c r="L77" s="93">
        <f>VLOOKUP($B77,sumstats!$A:$XFD,5,FALSE)</f>
        <v>56595.28</v>
      </c>
      <c r="M77" s="93">
        <f>VLOOKUP($B77,sumstats!$A:$XFD,6,FALSE)</f>
        <v>71.83908</v>
      </c>
      <c r="N77" s="93">
        <f>VLOOKUP($B77,sumstats!$A:$XFD,7,FALSE)</f>
        <v>1364943</v>
      </c>
    </row>
    <row r="78" spans="1:14" s="79" customFormat="1" ht="13.5">
      <c r="A78" s="74"/>
      <c r="B78" s="141" t="s">
        <v>395</v>
      </c>
      <c r="C78" s="142" t="s">
        <v>687</v>
      </c>
      <c r="D78" s="103" t="s">
        <v>762</v>
      </c>
      <c r="E78" s="142" t="s">
        <v>761</v>
      </c>
      <c r="F78" s="77">
        <v>1</v>
      </c>
      <c r="G78" s="77" t="s">
        <v>206</v>
      </c>
      <c r="H78" s="123">
        <v>0</v>
      </c>
      <c r="I78" s="93">
        <f>VLOOKUP($B78,sumstats!$A:$XFD,2,FALSE)</f>
        <v>1076</v>
      </c>
      <c r="J78" s="93">
        <f>VLOOKUP($B78,sumstats!$A:$XFD,3,FALSE)</f>
        <v>823331.942</v>
      </c>
      <c r="K78" s="93">
        <f>VLOOKUP($B78,sumstats!$A:$XFD,4,FALSE)</f>
        <v>58361.72</v>
      </c>
      <c r="L78" s="93">
        <f>VLOOKUP($B78,sumstats!$A:$XFD,5,FALSE)</f>
        <v>55724.15</v>
      </c>
      <c r="M78" s="93">
        <f>VLOOKUP($B78,sumstats!$A:$XFD,6,FALSE)</f>
        <v>143.6782</v>
      </c>
      <c r="N78" s="93">
        <f>VLOOKUP($B78,sumstats!$A:$XFD,7,FALSE)</f>
        <v>862069</v>
      </c>
    </row>
    <row r="79" spans="1:14" s="79" customFormat="1" ht="13.5">
      <c r="A79" s="74"/>
      <c r="B79" s="141" t="s">
        <v>396</v>
      </c>
      <c r="C79" s="142" t="s">
        <v>717</v>
      </c>
      <c r="D79" s="103" t="s">
        <v>764</v>
      </c>
      <c r="E79" s="142" t="s">
        <v>763</v>
      </c>
      <c r="F79" s="77">
        <v>1</v>
      </c>
      <c r="G79" s="77" t="s">
        <v>206</v>
      </c>
      <c r="H79" s="123">
        <v>0</v>
      </c>
      <c r="I79" s="93">
        <f>VLOOKUP($B79,sumstats!$A:$XFD,2,FALSE)</f>
        <v>544</v>
      </c>
      <c r="J79" s="93">
        <f>VLOOKUP($B79,sumstats!$A:$XFD,3,FALSE)</f>
        <v>473248.159</v>
      </c>
      <c r="K79" s="93">
        <f>VLOOKUP($B79,sumstats!$A:$XFD,4,FALSE)</f>
        <v>86963.63</v>
      </c>
      <c r="L79" s="93">
        <f>VLOOKUP($B79,sumstats!$A:$XFD,5,FALSE)</f>
        <v>149133</v>
      </c>
      <c r="M79" s="93">
        <f>VLOOKUP($B79,sumstats!$A:$XFD,6,FALSE)</f>
        <v>502.8736</v>
      </c>
      <c r="N79" s="93">
        <f>VLOOKUP($B79,sumstats!$A:$XFD,7,FALSE)</f>
        <v>1616379</v>
      </c>
    </row>
    <row r="80" spans="1:14" s="79" customFormat="1" ht="13.5">
      <c r="A80" s="74"/>
      <c r="B80" s="141" t="s">
        <v>397</v>
      </c>
      <c r="C80" s="142" t="s">
        <v>680</v>
      </c>
      <c r="D80" s="103" t="s">
        <v>766</v>
      </c>
      <c r="E80" s="142" t="s">
        <v>765</v>
      </c>
      <c r="F80" s="77">
        <v>1</v>
      </c>
      <c r="G80" s="77" t="s">
        <v>206</v>
      </c>
      <c r="H80" s="123">
        <v>0</v>
      </c>
      <c r="I80" s="93">
        <f>VLOOKUP($B80,sumstats!$A:$XFD,2,FALSE)</f>
        <v>618</v>
      </c>
      <c r="J80" s="93">
        <f>VLOOKUP($B80,sumstats!$A:$XFD,3,FALSE)</f>
        <v>580671.919</v>
      </c>
      <c r="K80" s="93">
        <f>VLOOKUP($B80,sumstats!$A:$XFD,4,FALSE)</f>
        <v>121342.1</v>
      </c>
      <c r="L80" s="93">
        <f>VLOOKUP($B80,sumstats!$A:$XFD,5,FALSE)</f>
        <v>166408.2</v>
      </c>
      <c r="M80" s="93">
        <f>VLOOKUP($B80,sumstats!$A:$XFD,6,FALSE)</f>
        <v>5747.126</v>
      </c>
      <c r="N80" s="93">
        <f>VLOOKUP($B80,sumstats!$A:$XFD,7,FALSE)</f>
        <v>1795977</v>
      </c>
    </row>
    <row r="81" spans="1:14" s="79" customFormat="1" ht="13.5">
      <c r="A81" s="74"/>
      <c r="B81" s="141" t="s">
        <v>398</v>
      </c>
      <c r="C81" s="142" t="s">
        <v>680</v>
      </c>
      <c r="D81" s="103" t="s">
        <v>768</v>
      </c>
      <c r="E81" s="142" t="s">
        <v>767</v>
      </c>
      <c r="F81" s="77">
        <v>1</v>
      </c>
      <c r="G81" s="77" t="s">
        <v>206</v>
      </c>
      <c r="H81" s="123">
        <v>0</v>
      </c>
      <c r="I81" s="93">
        <f>VLOOKUP($B81,sumstats!$A:$XFD,2,FALSE)</f>
        <v>694</v>
      </c>
      <c r="J81" s="93">
        <f>VLOOKUP($B81,sumstats!$A:$XFD,3,FALSE)</f>
        <v>490169.63</v>
      </c>
      <c r="K81" s="93">
        <f>VLOOKUP($B81,sumstats!$A:$XFD,4,FALSE)</f>
        <v>633437.7</v>
      </c>
      <c r="L81" s="93">
        <f>VLOOKUP($B81,sumstats!$A:$XFD,5,FALSE)</f>
        <v>1077785</v>
      </c>
      <c r="M81" s="93">
        <f>VLOOKUP($B81,sumstats!$A:$XFD,6,FALSE)</f>
        <v>83.33333</v>
      </c>
      <c r="N81" s="93">
        <f>VLOOKUP($B81,sumstats!$A:$XFD,7,FALSE)</f>
        <v>13300000</v>
      </c>
    </row>
    <row r="82" spans="1:14" s="79" customFormat="1" ht="13.5">
      <c r="A82" s="74"/>
      <c r="B82" s="141" t="s">
        <v>399</v>
      </c>
      <c r="C82" s="142" t="s">
        <v>687</v>
      </c>
      <c r="D82" s="103" t="s">
        <v>770</v>
      </c>
      <c r="E82" s="142" t="s">
        <v>769</v>
      </c>
      <c r="F82" s="77">
        <v>1</v>
      </c>
      <c r="G82" s="77" t="s">
        <v>206</v>
      </c>
      <c r="H82" s="123">
        <v>0</v>
      </c>
      <c r="I82" s="93">
        <f>VLOOKUP($B82,sumstats!$A:$XFD,2,FALSE)</f>
        <v>88</v>
      </c>
      <c r="J82" s="93">
        <f>VLOOKUP($B82,sumstats!$A:$XFD,3,FALSE)</f>
        <v>113453.334</v>
      </c>
      <c r="K82" s="93">
        <f>VLOOKUP($B82,sumstats!$A:$XFD,4,FALSE)</f>
        <v>34043.26</v>
      </c>
      <c r="L82" s="93">
        <f>VLOOKUP($B82,sumstats!$A:$XFD,5,FALSE)</f>
        <v>58827.27</v>
      </c>
      <c r="M82" s="93">
        <f>VLOOKUP($B82,sumstats!$A:$XFD,6,FALSE)</f>
        <v>416.6667</v>
      </c>
      <c r="N82" s="93">
        <f>VLOOKUP($B82,sumstats!$A:$XFD,7,FALSE)</f>
        <v>416666.7</v>
      </c>
    </row>
    <row r="83" spans="1:14" s="79" customFormat="1" ht="13.5">
      <c r="A83" s="74"/>
      <c r="B83" s="141" t="s">
        <v>400</v>
      </c>
      <c r="C83" s="142" t="s">
        <v>687</v>
      </c>
      <c r="D83" s="103" t="s">
        <v>772</v>
      </c>
      <c r="E83" s="142" t="s">
        <v>771</v>
      </c>
      <c r="F83" s="77">
        <v>1</v>
      </c>
      <c r="G83" s="77" t="s">
        <v>206</v>
      </c>
      <c r="H83" s="123">
        <v>0</v>
      </c>
      <c r="I83" s="93">
        <f>VLOOKUP($B83,sumstats!$A:$XFD,2,FALSE)</f>
        <v>333</v>
      </c>
      <c r="J83" s="93">
        <f>VLOOKUP($B83,sumstats!$A:$XFD,3,FALSE)</f>
        <v>393212.309</v>
      </c>
      <c r="K83" s="93">
        <f>VLOOKUP($B83,sumstats!$A:$XFD,4,FALSE)</f>
        <v>54650.86</v>
      </c>
      <c r="L83" s="93">
        <f>VLOOKUP($B83,sumstats!$A:$XFD,5,FALSE)</f>
        <v>53773.82</v>
      </c>
      <c r="M83" s="93">
        <f>VLOOKUP($B83,sumstats!$A:$XFD,6,FALSE)</f>
        <v>143.6782</v>
      </c>
      <c r="N83" s="93">
        <f>VLOOKUP($B83,sumstats!$A:$XFD,7,FALSE)</f>
        <v>359195.4</v>
      </c>
    </row>
    <row r="84" spans="1:14" s="79" customFormat="1" ht="13.5">
      <c r="A84" s="74"/>
      <c r="B84" s="141" t="s">
        <v>401</v>
      </c>
      <c r="C84" s="142" t="s">
        <v>686</v>
      </c>
      <c r="D84" s="103" t="s">
        <v>773</v>
      </c>
      <c r="E84" s="142" t="s">
        <v>774</v>
      </c>
      <c r="F84" s="77">
        <v>1</v>
      </c>
      <c r="G84" s="77" t="s">
        <v>206</v>
      </c>
      <c r="H84" s="123">
        <v>0</v>
      </c>
      <c r="I84" s="93">
        <f>VLOOKUP($B84,sumstats!$A:$XFD,2,FALSE)</f>
        <v>620</v>
      </c>
      <c r="J84" s="93">
        <f>VLOOKUP($B84,sumstats!$A:$XFD,3,FALSE)</f>
        <v>520866.665</v>
      </c>
      <c r="K84" s="93">
        <f>VLOOKUP($B84,sumstats!$A:$XFD,4,FALSE)</f>
        <v>18024.12</v>
      </c>
      <c r="L84" s="93">
        <f>VLOOKUP($B84,sumstats!$A:$XFD,5,FALSE)</f>
        <v>27564.99</v>
      </c>
      <c r="M84" s="93">
        <f>VLOOKUP($B84,sumstats!$A:$XFD,6,FALSE)</f>
        <v>143.6782</v>
      </c>
      <c r="N84" s="93">
        <f>VLOOKUP($B84,sumstats!$A:$XFD,7,FALSE)</f>
        <v>215517.2</v>
      </c>
    </row>
    <row r="85" spans="1:14" s="79" customFormat="1" ht="13.5">
      <c r="A85" s="74"/>
      <c r="B85" s="141" t="s">
        <v>402</v>
      </c>
      <c r="C85" s="142" t="s">
        <v>717</v>
      </c>
      <c r="D85" s="103" t="s">
        <v>776</v>
      </c>
      <c r="E85" s="142" t="s">
        <v>775</v>
      </c>
      <c r="F85" s="77">
        <v>1</v>
      </c>
      <c r="G85" s="77" t="s">
        <v>206</v>
      </c>
      <c r="H85" s="123">
        <v>0</v>
      </c>
      <c r="I85" s="93">
        <f>VLOOKUP($B85,sumstats!$A:$XFD,2,FALSE)</f>
        <v>55</v>
      </c>
      <c r="J85" s="93">
        <f>VLOOKUP($B85,sumstats!$A:$XFD,3,FALSE)</f>
        <v>49049.6887</v>
      </c>
      <c r="K85" s="93">
        <f>VLOOKUP($B85,sumstats!$A:$XFD,4,FALSE)</f>
        <v>34747.27</v>
      </c>
      <c r="L85" s="93">
        <f>VLOOKUP($B85,sumstats!$A:$XFD,5,FALSE)</f>
        <v>79706.29</v>
      </c>
      <c r="M85" s="93">
        <f>VLOOKUP($B85,sumstats!$A:$XFD,6,FALSE)</f>
        <v>718.3908</v>
      </c>
      <c r="N85" s="93">
        <f>VLOOKUP($B85,sumstats!$A:$XFD,7,FALSE)</f>
        <v>718390.8</v>
      </c>
    </row>
    <row r="86" spans="1:14" s="79" customFormat="1" ht="13.5">
      <c r="A86" s="74"/>
      <c r="B86" s="141" t="s">
        <v>403</v>
      </c>
      <c r="C86" s="142" t="s">
        <v>620</v>
      </c>
      <c r="D86" s="103" t="s">
        <v>778</v>
      </c>
      <c r="E86" s="142" t="s">
        <v>777</v>
      </c>
      <c r="F86" s="77">
        <v>1</v>
      </c>
      <c r="G86" s="77" t="s">
        <v>206</v>
      </c>
      <c r="H86" s="123">
        <v>0</v>
      </c>
      <c r="I86" s="93">
        <f>VLOOKUP($B86,sumstats!$A:$XFD,2,FALSE)</f>
        <v>956</v>
      </c>
      <c r="J86" s="93">
        <f>VLOOKUP($B86,sumstats!$A:$XFD,3,FALSE)</f>
        <v>420383.064</v>
      </c>
      <c r="K86" s="93">
        <f>VLOOKUP($B86,sumstats!$A:$XFD,4,FALSE)</f>
        <v>185522.2</v>
      </c>
      <c r="L86" s="93">
        <f>VLOOKUP($B86,sumstats!$A:$XFD,5,FALSE)</f>
        <v>1392600</v>
      </c>
      <c r="M86" s="93">
        <f>VLOOKUP($B86,sumstats!$A:$XFD,6,FALSE)</f>
        <v>83.33333</v>
      </c>
      <c r="N86" s="93">
        <f>VLOOKUP($B86,sumstats!$A:$XFD,7,FALSE)</f>
        <v>20800000</v>
      </c>
    </row>
    <row r="87" spans="1:14" s="79" customFormat="1" ht="13.5">
      <c r="A87" s="74"/>
      <c r="B87" s="141" t="s">
        <v>404</v>
      </c>
      <c r="C87" s="142" t="s">
        <v>687</v>
      </c>
      <c r="D87" s="103" t="s">
        <v>780</v>
      </c>
      <c r="E87" s="142" t="s">
        <v>779</v>
      </c>
      <c r="F87" s="77">
        <v>1</v>
      </c>
      <c r="G87" s="77" t="s">
        <v>206</v>
      </c>
      <c r="H87" s="123">
        <v>0</v>
      </c>
      <c r="I87" s="93">
        <f>VLOOKUP($B87,sumstats!$A:$XFD,2,FALSE)</f>
        <v>2595</v>
      </c>
      <c r="J87" s="93">
        <f>VLOOKUP($B87,sumstats!$A:$XFD,3,FALSE)</f>
        <v>1947879.3</v>
      </c>
      <c r="K87" s="93">
        <f>VLOOKUP($B87,sumstats!$A:$XFD,4,FALSE)</f>
        <v>26819.92</v>
      </c>
      <c r="L87" s="93">
        <f>VLOOKUP($B87,sumstats!$A:$XFD,5,FALSE)</f>
        <v>94982.5</v>
      </c>
      <c r="M87" s="93">
        <f>VLOOKUP($B87,sumstats!$A:$XFD,6,FALSE)</f>
        <v>71.83908</v>
      </c>
      <c r="N87" s="93">
        <f>VLOOKUP($B87,sumstats!$A:$XFD,7,FALSE)</f>
        <v>4310345</v>
      </c>
    </row>
    <row r="88" spans="1:14" s="79" customFormat="1" ht="13.5">
      <c r="A88" s="74"/>
      <c r="B88" s="141" t="s">
        <v>405</v>
      </c>
      <c r="C88" s="142" t="s">
        <v>717</v>
      </c>
      <c r="D88" s="103" t="s">
        <v>782</v>
      </c>
      <c r="E88" s="142" t="s">
        <v>781</v>
      </c>
      <c r="F88" s="77">
        <v>1</v>
      </c>
      <c r="G88" s="77" t="s">
        <v>206</v>
      </c>
      <c r="H88" s="123">
        <v>0</v>
      </c>
      <c r="I88" s="93">
        <f>VLOOKUP($B88,sumstats!$A:$XFD,2,FALSE)</f>
        <v>562</v>
      </c>
      <c r="J88" s="93">
        <f>VLOOKUP($B88,sumstats!$A:$XFD,3,FALSE)</f>
        <v>457578.574</v>
      </c>
      <c r="K88" s="93">
        <f>VLOOKUP($B88,sumstats!$A:$XFD,4,FALSE)</f>
        <v>67557.18</v>
      </c>
      <c r="L88" s="93">
        <f>VLOOKUP($B88,sumstats!$A:$XFD,5,FALSE)</f>
        <v>57615.59</v>
      </c>
      <c r="M88" s="93">
        <f>VLOOKUP($B88,sumstats!$A:$XFD,6,FALSE)</f>
        <v>416.6667</v>
      </c>
      <c r="N88" s="93">
        <f>VLOOKUP($B88,sumstats!$A:$XFD,7,FALSE)</f>
        <v>359195.4</v>
      </c>
    </row>
    <row r="89" spans="1:14" s="79" customFormat="1" ht="13.5">
      <c r="A89" s="74"/>
      <c r="B89" s="141" t="s">
        <v>406</v>
      </c>
      <c r="C89" s="142" t="s">
        <v>687</v>
      </c>
      <c r="D89" s="103" t="s">
        <v>784</v>
      </c>
      <c r="E89" s="142" t="s">
        <v>783</v>
      </c>
      <c r="F89" s="77">
        <v>1</v>
      </c>
      <c r="G89" s="77" t="s">
        <v>206</v>
      </c>
      <c r="H89" s="123">
        <v>0</v>
      </c>
      <c r="I89" s="93">
        <f>VLOOKUP($B89,sumstats!$A:$XFD,2,FALSE)</f>
        <v>319</v>
      </c>
      <c r="J89" s="93">
        <f>VLOOKUP($B89,sumstats!$A:$XFD,3,FALSE)</f>
        <v>282121.305</v>
      </c>
      <c r="K89" s="93">
        <f>VLOOKUP($B89,sumstats!$A:$XFD,4,FALSE)</f>
        <v>9450.367</v>
      </c>
      <c r="L89" s="93">
        <f>VLOOKUP($B89,sumstats!$A:$XFD,5,FALSE)</f>
        <v>19024.6</v>
      </c>
      <c r="M89" s="93">
        <f>VLOOKUP($B89,sumstats!$A:$XFD,6,FALSE)</f>
        <v>359.1954</v>
      </c>
      <c r="N89" s="93">
        <f>VLOOKUP($B89,sumstats!$A:$XFD,7,FALSE)</f>
        <v>215517.2</v>
      </c>
    </row>
    <row r="90" spans="1:14" s="79" customFormat="1" ht="13.5">
      <c r="A90" s="74"/>
      <c r="B90" s="141" t="s">
        <v>407</v>
      </c>
      <c r="C90" s="142" t="s">
        <v>698</v>
      </c>
      <c r="D90" s="103" t="s">
        <v>785</v>
      </c>
      <c r="E90" s="142" t="s">
        <v>786</v>
      </c>
      <c r="F90" s="77">
        <v>1</v>
      </c>
      <c r="G90" s="77" t="s">
        <v>206</v>
      </c>
      <c r="H90" s="123">
        <v>0</v>
      </c>
      <c r="I90" s="93">
        <f>VLOOKUP($B90,sumstats!$A:$XFD,2,FALSE)</f>
        <v>1744</v>
      </c>
      <c r="J90" s="93">
        <f>VLOOKUP($B90,sumstats!$A:$XFD,3,FALSE)</f>
        <v>1333290.32</v>
      </c>
      <c r="K90" s="93">
        <f>VLOOKUP($B90,sumstats!$A:$XFD,4,FALSE)</f>
        <v>31191.3</v>
      </c>
      <c r="L90" s="93">
        <f>VLOOKUP($B90,sumstats!$A:$XFD,5,FALSE)</f>
        <v>41883.98</v>
      </c>
      <c r="M90" s="93">
        <f>VLOOKUP($B90,sumstats!$A:$XFD,6,FALSE)</f>
        <v>333.3333</v>
      </c>
      <c r="N90" s="93">
        <f>VLOOKUP($B90,sumstats!$A:$XFD,7,FALSE)</f>
        <v>1436782</v>
      </c>
    </row>
    <row r="91" spans="1:14" s="79" customFormat="1" ht="13.5">
      <c r="A91" s="74"/>
      <c r="B91" s="141" t="s">
        <v>408</v>
      </c>
      <c r="C91" s="142" t="s">
        <v>717</v>
      </c>
      <c r="D91" s="103" t="s">
        <v>788</v>
      </c>
      <c r="E91" s="142" t="s">
        <v>787</v>
      </c>
      <c r="F91" s="77">
        <v>1</v>
      </c>
      <c r="G91" s="77" t="s">
        <v>206</v>
      </c>
      <c r="H91" s="123">
        <v>0</v>
      </c>
      <c r="I91" s="93">
        <f>VLOOKUP($B91,sumstats!$A:$XFD,2,FALSE)</f>
        <v>85</v>
      </c>
      <c r="J91" s="93">
        <f>VLOOKUP($B91,sumstats!$A:$XFD,3,FALSE)</f>
        <v>95892.7262</v>
      </c>
      <c r="K91" s="93">
        <f>VLOOKUP($B91,sumstats!$A:$XFD,4,FALSE)</f>
        <v>35897.18</v>
      </c>
      <c r="L91" s="93">
        <f>VLOOKUP($B91,sumstats!$A:$XFD,5,FALSE)</f>
        <v>29013.06</v>
      </c>
      <c r="M91" s="93">
        <f>VLOOKUP($B91,sumstats!$A:$XFD,6,FALSE)</f>
        <v>1795.977</v>
      </c>
      <c r="N91" s="93">
        <f>VLOOKUP($B91,sumstats!$A:$XFD,7,FALSE)</f>
        <v>143678.2</v>
      </c>
    </row>
    <row r="92" spans="1:14" s="79" customFormat="1" ht="13.5">
      <c r="A92" s="74"/>
      <c r="B92" s="141" t="s">
        <v>409</v>
      </c>
      <c r="C92" s="142" t="s">
        <v>717</v>
      </c>
      <c r="D92" s="103" t="s">
        <v>790</v>
      </c>
      <c r="E92" s="142" t="s">
        <v>789</v>
      </c>
      <c r="F92" s="77">
        <v>1</v>
      </c>
      <c r="G92" s="77" t="s">
        <v>206</v>
      </c>
      <c r="H92" s="123">
        <v>0</v>
      </c>
      <c r="I92" s="93">
        <f>VLOOKUP($B92,sumstats!$A:$XFD,2,FALSE)</f>
        <v>86</v>
      </c>
      <c r="J92" s="93">
        <f>VLOOKUP($B92,sumstats!$A:$XFD,3,FALSE)</f>
        <v>83371.7178</v>
      </c>
      <c r="K92" s="93">
        <f>VLOOKUP($B92,sumstats!$A:$XFD,4,FALSE)</f>
        <v>31429.41</v>
      </c>
      <c r="L92" s="93">
        <f>VLOOKUP($B92,sumstats!$A:$XFD,5,FALSE)</f>
        <v>30348.18</v>
      </c>
      <c r="M92" s="93">
        <f>VLOOKUP($B92,sumstats!$A:$XFD,6,FALSE)</f>
        <v>502.8736</v>
      </c>
      <c r="N92" s="93">
        <f>VLOOKUP($B92,sumstats!$A:$XFD,7,FALSE)</f>
        <v>179597.7</v>
      </c>
    </row>
    <row r="93" spans="1:14" s="79" customFormat="1" ht="13.5">
      <c r="A93" s="74"/>
      <c r="B93" s="141" t="s">
        <v>410</v>
      </c>
      <c r="C93" s="142" t="s">
        <v>717</v>
      </c>
      <c r="D93" s="103" t="s">
        <v>792</v>
      </c>
      <c r="E93" s="142" t="s">
        <v>791</v>
      </c>
      <c r="F93" s="77">
        <v>1</v>
      </c>
      <c r="G93" s="77" t="s">
        <v>206</v>
      </c>
      <c r="H93" s="123">
        <v>0</v>
      </c>
      <c r="I93" s="93">
        <f>VLOOKUP($B93,sumstats!$A:$XFD,2,FALSE)</f>
        <v>696</v>
      </c>
      <c r="J93" s="93">
        <f>VLOOKUP($B93,sumstats!$A:$XFD,3,FALSE)</f>
        <v>589091.807</v>
      </c>
      <c r="K93" s="93">
        <f>VLOOKUP($B93,sumstats!$A:$XFD,4,FALSE)</f>
        <v>76259.98</v>
      </c>
      <c r="L93" s="93">
        <f>VLOOKUP($B93,sumstats!$A:$XFD,5,FALSE)</f>
        <v>85551.41</v>
      </c>
      <c r="M93" s="93">
        <f>VLOOKUP($B93,sumstats!$A:$XFD,6,FALSE)</f>
        <v>100.5747</v>
      </c>
      <c r="N93" s="93">
        <f>VLOOKUP($B93,sumstats!$A:$XFD,7,FALSE)</f>
        <v>1508621</v>
      </c>
    </row>
    <row r="94" spans="1:14" s="79" customFormat="1" ht="13.5">
      <c r="A94" s="74"/>
      <c r="B94" s="141" t="s">
        <v>411</v>
      </c>
      <c r="C94" s="142" t="s">
        <v>717</v>
      </c>
      <c r="D94" s="103" t="s">
        <v>794</v>
      </c>
      <c r="E94" s="142" t="s">
        <v>793</v>
      </c>
      <c r="F94" s="77">
        <v>1</v>
      </c>
      <c r="G94" s="77" t="s">
        <v>206</v>
      </c>
      <c r="H94" s="123">
        <v>0</v>
      </c>
      <c r="I94" s="93">
        <f>VLOOKUP($B94,sumstats!$A:$XFD,2,FALSE)</f>
        <v>186</v>
      </c>
      <c r="J94" s="93">
        <f>VLOOKUP($B94,sumstats!$A:$XFD,3,FALSE)</f>
        <v>133344.756</v>
      </c>
      <c r="K94" s="93">
        <f>VLOOKUP($B94,sumstats!$A:$XFD,4,FALSE)</f>
        <v>32935.11</v>
      </c>
      <c r="L94" s="93">
        <f>VLOOKUP($B94,sumstats!$A:$XFD,5,FALSE)</f>
        <v>39026.53</v>
      </c>
      <c r="M94" s="93">
        <f>VLOOKUP($B94,sumstats!$A:$XFD,6,FALSE)</f>
        <v>1436.782</v>
      </c>
      <c r="N94" s="93">
        <f>VLOOKUP($B94,sumstats!$A:$XFD,7,FALSE)</f>
        <v>323275.9</v>
      </c>
    </row>
    <row r="95" spans="1:14" s="79" customFormat="1" ht="13.5">
      <c r="A95" s="74"/>
      <c r="B95" s="141" t="s">
        <v>412</v>
      </c>
      <c r="C95" s="142" t="s">
        <v>687</v>
      </c>
      <c r="D95" s="103" t="s">
        <v>795</v>
      </c>
      <c r="E95" s="142" t="s">
        <v>729</v>
      </c>
      <c r="F95" s="77">
        <v>1</v>
      </c>
      <c r="G95" s="77" t="s">
        <v>206</v>
      </c>
      <c r="H95" s="123">
        <v>0</v>
      </c>
      <c r="I95" s="93">
        <f>VLOOKUP($B95,sumstats!$A:$XFD,2,FALSE)</f>
        <v>61</v>
      </c>
      <c r="J95" s="93">
        <f>VLOOKUP($B95,sumstats!$A:$XFD,3,FALSE)</f>
        <v>53620.7461</v>
      </c>
      <c r="K95" s="93">
        <f>VLOOKUP($B95,sumstats!$A:$XFD,4,FALSE)</f>
        <v>81175.31</v>
      </c>
      <c r="L95" s="93">
        <f>VLOOKUP($B95,sumstats!$A:$XFD,5,FALSE)</f>
        <v>134801</v>
      </c>
      <c r="M95" s="93">
        <f>VLOOKUP($B95,sumstats!$A:$XFD,6,FALSE)</f>
        <v>2873.563</v>
      </c>
      <c r="N95" s="93">
        <f>VLOOKUP($B95,sumstats!$A:$XFD,7,FALSE)</f>
        <v>975574.7</v>
      </c>
    </row>
    <row r="96" spans="1:14" s="79" customFormat="1" ht="13.5">
      <c r="A96" s="74"/>
      <c r="B96" s="141" t="s">
        <v>413</v>
      </c>
      <c r="C96" s="142" t="s">
        <v>687</v>
      </c>
      <c r="D96" s="103" t="s">
        <v>797</v>
      </c>
      <c r="E96" s="142" t="s">
        <v>796</v>
      </c>
      <c r="F96" s="77">
        <v>1</v>
      </c>
      <c r="G96" s="77" t="s">
        <v>206</v>
      </c>
      <c r="H96" s="123">
        <v>0</v>
      </c>
      <c r="I96" s="93">
        <f>VLOOKUP($B96,sumstats!$A:$XFD,2,FALSE)</f>
        <v>16849</v>
      </c>
      <c r="J96" s="93">
        <f>VLOOKUP($B96,sumstats!$A:$XFD,3,FALSE)</f>
        <v>11699728.7</v>
      </c>
      <c r="K96" s="93">
        <f>VLOOKUP($B96,sumstats!$A:$XFD,4,FALSE)</f>
        <v>50551.84</v>
      </c>
      <c r="L96" s="93">
        <f>VLOOKUP($B96,sumstats!$A:$XFD,5,FALSE)</f>
        <v>55923.2</v>
      </c>
      <c r="M96" s="93">
        <f>VLOOKUP($B96,sumstats!$A:$XFD,6,FALSE)</f>
        <v>200</v>
      </c>
      <c r="N96" s="93">
        <f>VLOOKUP($B96,sumstats!$A:$XFD,7,FALSE)</f>
        <v>1000000</v>
      </c>
    </row>
    <row r="97" spans="1:14" s="79" customFormat="1" ht="13.5">
      <c r="A97" s="74"/>
      <c r="B97" s="141" t="s">
        <v>414</v>
      </c>
      <c r="C97" s="142" t="s">
        <v>687</v>
      </c>
      <c r="D97" s="103" t="s">
        <v>799</v>
      </c>
      <c r="E97" s="142" t="s">
        <v>798</v>
      </c>
      <c r="F97" s="77">
        <v>1</v>
      </c>
      <c r="G97" s="77" t="s">
        <v>206</v>
      </c>
      <c r="H97" s="123">
        <v>0</v>
      </c>
      <c r="I97" s="93">
        <f>VLOOKUP($B97,sumstats!$A:$XFD,2,FALSE)</f>
        <v>8010</v>
      </c>
      <c r="J97" s="93">
        <f>VLOOKUP($B97,sumstats!$A:$XFD,3,FALSE)</f>
        <v>7815396.04</v>
      </c>
      <c r="K97" s="93">
        <f>VLOOKUP($B97,sumstats!$A:$XFD,4,FALSE)</f>
        <v>262.5296</v>
      </c>
      <c r="L97" s="93">
        <f>VLOOKUP($B97,sumstats!$A:$XFD,5,FALSE)</f>
        <v>456.6216</v>
      </c>
      <c r="M97" s="93">
        <f>VLOOKUP($B97,sumstats!$A:$XFD,6,FALSE)</f>
        <v>1</v>
      </c>
      <c r="N97" s="93">
        <f>VLOOKUP($B97,sumstats!$A:$XFD,7,FALSE)</f>
        <v>1835</v>
      </c>
    </row>
    <row r="98" spans="1:14" s="79" customFormat="1" ht="13.5">
      <c r="A98" s="74"/>
      <c r="B98" s="141" t="s">
        <v>415</v>
      </c>
      <c r="C98" s="142" t="s">
        <v>687</v>
      </c>
      <c r="D98" s="103" t="s">
        <v>801</v>
      </c>
      <c r="E98" s="142" t="s">
        <v>800</v>
      </c>
      <c r="F98" s="77">
        <v>1</v>
      </c>
      <c r="G98" s="77" t="s">
        <v>206</v>
      </c>
      <c r="H98" s="123">
        <v>0</v>
      </c>
      <c r="I98" s="93">
        <f>VLOOKUP($B98,sumstats!$A:$XFD,2,FALSE)</f>
        <v>9574</v>
      </c>
      <c r="J98" s="93">
        <f>VLOOKUP($B98,sumstats!$A:$XFD,3,FALSE)</f>
        <v>8643680.5</v>
      </c>
      <c r="K98" s="93">
        <f>VLOOKUP($B98,sumstats!$A:$XFD,4,FALSE)</f>
        <v>15480.63</v>
      </c>
      <c r="L98" s="93">
        <f>VLOOKUP($B98,sumstats!$A:$XFD,5,FALSE)</f>
        <v>18527.21</v>
      </c>
      <c r="M98" s="93">
        <f>VLOOKUP($B98,sumstats!$A:$XFD,6,FALSE)</f>
        <v>256.5</v>
      </c>
      <c r="N98" s="93">
        <f>VLOOKUP($B98,sumstats!$A:$XFD,7,FALSE)</f>
        <v>300000</v>
      </c>
    </row>
    <row r="99" spans="1:14" s="79" customFormat="1" ht="13.5">
      <c r="A99" s="74"/>
      <c r="B99" s="141" t="s">
        <v>416</v>
      </c>
      <c r="C99" s="142" t="s">
        <v>687</v>
      </c>
      <c r="D99" s="103" t="s">
        <v>805</v>
      </c>
      <c r="E99" s="142" t="s">
        <v>802</v>
      </c>
      <c r="F99" s="77">
        <v>1</v>
      </c>
      <c r="G99" s="77" t="s">
        <v>206</v>
      </c>
      <c r="H99" s="123">
        <v>0</v>
      </c>
      <c r="I99" s="93">
        <f>VLOOKUP($B99,sumstats!$A:$XFD,2,FALSE)</f>
        <v>11489</v>
      </c>
      <c r="J99" s="93">
        <f>VLOOKUP($B99,sumstats!$A:$XFD,3,FALSE)</f>
        <v>9364208.45</v>
      </c>
      <c r="K99" s="93">
        <f>VLOOKUP($B99,sumstats!$A:$XFD,4,FALSE)</f>
        <v>10051.17</v>
      </c>
      <c r="L99" s="93">
        <f>VLOOKUP($B99,sumstats!$A:$XFD,5,FALSE)</f>
        <v>9210.489</v>
      </c>
      <c r="M99" s="93">
        <f>VLOOKUP($B99,sumstats!$A:$XFD,6,FALSE)</f>
        <v>500</v>
      </c>
      <c r="N99" s="93">
        <f>VLOOKUP($B99,sumstats!$A:$XFD,7,FALSE)</f>
        <v>325000</v>
      </c>
    </row>
    <row r="100" spans="1:14" s="79" customFormat="1" ht="13.5">
      <c r="A100" s="74"/>
      <c r="B100" s="141" t="s">
        <v>417</v>
      </c>
      <c r="C100" s="142" t="s">
        <v>687</v>
      </c>
      <c r="D100" s="103" t="s">
        <v>806</v>
      </c>
      <c r="E100" s="142" t="s">
        <v>803</v>
      </c>
      <c r="F100" s="77">
        <v>1</v>
      </c>
      <c r="G100" s="77" t="s">
        <v>206</v>
      </c>
      <c r="H100" s="123">
        <v>0</v>
      </c>
      <c r="I100" s="93">
        <f>VLOOKUP($B100,sumstats!$A:$XFD,2,FALSE)</f>
        <v>0</v>
      </c>
      <c r="J100" s="93">
        <f>VLOOKUP($B100,sumstats!$A:$XFD,3,FALSE)</f>
        <v>0</v>
      </c>
      <c r="K100" s="93">
        <f>VLOOKUP($B100,sumstats!$A:$XFD,4,FALSE)</f>
        <v>0</v>
      </c>
      <c r="L100" s="93">
        <f>VLOOKUP($B100,sumstats!$A:$XFD,5,FALSE)</f>
        <v>0</v>
      </c>
      <c r="M100" s="93">
        <f>VLOOKUP($B100,sumstats!$A:$XFD,6,FALSE)</f>
        <v>0</v>
      </c>
      <c r="N100" s="93">
        <f>VLOOKUP($B100,sumstats!$A:$XFD,7,FALSE)</f>
        <v>0</v>
      </c>
    </row>
    <row r="101" spans="1:14" s="79" customFormat="1" ht="13.5">
      <c r="A101" s="74"/>
      <c r="B101" s="141" t="s">
        <v>418</v>
      </c>
      <c r="C101" s="142" t="s">
        <v>687</v>
      </c>
      <c r="D101" s="103" t="s">
        <v>807</v>
      </c>
      <c r="E101" s="142" t="s">
        <v>804</v>
      </c>
      <c r="F101" s="77">
        <v>1</v>
      </c>
      <c r="G101" s="77" t="s">
        <v>206</v>
      </c>
      <c r="H101" s="123">
        <v>0</v>
      </c>
      <c r="I101" s="93">
        <f>VLOOKUP($B101,sumstats!$A:$XFD,2,FALSE)</f>
        <v>57</v>
      </c>
      <c r="J101" s="93">
        <f>VLOOKUP($B101,sumstats!$A:$XFD,3,FALSE)</f>
        <v>40671.7359</v>
      </c>
      <c r="K101" s="93">
        <f>VLOOKUP($B101,sumstats!$A:$XFD,4,FALSE)</f>
        <v>31017.09</v>
      </c>
      <c r="L101" s="93">
        <f>VLOOKUP($B101,sumstats!$A:$XFD,5,FALSE)</f>
        <v>12124.88</v>
      </c>
      <c r="M101" s="93">
        <f>VLOOKUP($B101,sumstats!$A:$XFD,6,FALSE)</f>
        <v>3448.276</v>
      </c>
      <c r="N101" s="93">
        <f>VLOOKUP($B101,sumstats!$A:$XFD,7,FALSE)</f>
        <v>64655.17</v>
      </c>
    </row>
    <row r="102" spans="1:14" s="79" customFormat="1" ht="13.5">
      <c r="A102" s="74"/>
      <c r="B102" s="141" t="s">
        <v>419</v>
      </c>
      <c r="C102" s="142" t="s">
        <v>687</v>
      </c>
      <c r="D102" s="103" t="s">
        <v>809</v>
      </c>
      <c r="E102" s="142" t="s">
        <v>808</v>
      </c>
      <c r="F102" s="77">
        <v>1</v>
      </c>
      <c r="G102" s="77" t="s">
        <v>206</v>
      </c>
      <c r="H102" s="123">
        <v>0</v>
      </c>
      <c r="I102" s="93">
        <f>VLOOKUP($B102,sumstats!$A:$XFD,2,FALSE)</f>
        <v>6787</v>
      </c>
      <c r="J102" s="93">
        <f>VLOOKUP($B102,sumstats!$A:$XFD,3,FALSE)</f>
        <v>3057019.14</v>
      </c>
      <c r="K102" s="93">
        <f>VLOOKUP($B102,sumstats!$A:$XFD,4,FALSE)</f>
        <v>38506.57</v>
      </c>
      <c r="L102" s="93">
        <f>VLOOKUP($B102,sumstats!$A:$XFD,5,FALSE)</f>
        <v>17959.65</v>
      </c>
      <c r="M102" s="93">
        <f>VLOOKUP($B102,sumstats!$A:$XFD,6,FALSE)</f>
        <v>1000</v>
      </c>
      <c r="N102" s="93">
        <f>VLOOKUP($B102,sumstats!$A:$XFD,7,FALSE)</f>
        <v>500000</v>
      </c>
    </row>
    <row r="103" spans="1:14" s="79" customFormat="1" ht="13.5">
      <c r="A103" s="74"/>
      <c r="B103" s="141" t="s">
        <v>420</v>
      </c>
      <c r="C103" s="142" t="s">
        <v>687</v>
      </c>
      <c r="D103" s="103" t="s">
        <v>811</v>
      </c>
      <c r="E103" s="142" t="s">
        <v>810</v>
      </c>
      <c r="F103" s="77">
        <v>1</v>
      </c>
      <c r="G103" s="77" t="s">
        <v>206</v>
      </c>
      <c r="H103" s="123">
        <v>0</v>
      </c>
      <c r="I103" s="93">
        <f>VLOOKUP($B103,sumstats!$A:$XFD,2,FALSE)</f>
        <v>28</v>
      </c>
      <c r="J103" s="93">
        <f>VLOOKUP($B103,sumstats!$A:$XFD,3,FALSE)</f>
        <v>10297.7221</v>
      </c>
      <c r="K103" s="93">
        <f>VLOOKUP($B103,sumstats!$A:$XFD,4,FALSE)</f>
        <v>27758.28</v>
      </c>
      <c r="L103" s="93">
        <f>VLOOKUP($B103,sumstats!$A:$XFD,5,FALSE)</f>
        <v>17952.96</v>
      </c>
      <c r="M103" s="93">
        <f>VLOOKUP($B103,sumstats!$A:$XFD,6,FALSE)</f>
        <v>6034.483</v>
      </c>
      <c r="N103" s="93">
        <f>VLOOKUP($B103,sumstats!$A:$XFD,7,FALSE)</f>
        <v>129310.3</v>
      </c>
    </row>
    <row r="104" spans="1:14" s="79" customFormat="1" ht="13.5">
      <c r="A104" s="74"/>
      <c r="B104" s="141" t="s">
        <v>421</v>
      </c>
      <c r="C104" s="142" t="s">
        <v>687</v>
      </c>
      <c r="D104" s="103" t="s">
        <v>813</v>
      </c>
      <c r="E104" s="142" t="s">
        <v>812</v>
      </c>
      <c r="F104" s="77">
        <v>1</v>
      </c>
      <c r="G104" s="77" t="s">
        <v>206</v>
      </c>
      <c r="H104" s="123">
        <v>0</v>
      </c>
      <c r="I104" s="93">
        <f>VLOOKUP($B104,sumstats!$A:$XFD,2,FALSE)</f>
        <v>415</v>
      </c>
      <c r="J104" s="93">
        <f>VLOOKUP($B104,sumstats!$A:$XFD,3,FALSE)</f>
        <v>175520.064</v>
      </c>
      <c r="K104" s="93">
        <f>VLOOKUP($B104,sumstats!$A:$XFD,4,FALSE)</f>
        <v>27311.19</v>
      </c>
      <c r="L104" s="93">
        <f>VLOOKUP($B104,sumstats!$A:$XFD,5,FALSE)</f>
        <v>40757.36</v>
      </c>
      <c r="M104" s="93">
        <f>VLOOKUP($B104,sumstats!$A:$XFD,6,FALSE)</f>
        <v>1000</v>
      </c>
      <c r="N104" s="93">
        <f>VLOOKUP($B104,sumstats!$A:$XFD,7,FALSE)</f>
        <v>400000</v>
      </c>
    </row>
    <row r="105" spans="1:14" s="79" customFormat="1" ht="13.5">
      <c r="A105" s="74"/>
      <c r="B105" s="141" t="s">
        <v>422</v>
      </c>
      <c r="C105" s="142" t="s">
        <v>687</v>
      </c>
      <c r="D105" s="103" t="s">
        <v>815</v>
      </c>
      <c r="E105" s="142" t="s">
        <v>814</v>
      </c>
      <c r="F105" s="77">
        <v>1</v>
      </c>
      <c r="G105" s="77" t="s">
        <v>206</v>
      </c>
      <c r="H105" s="123">
        <v>0</v>
      </c>
      <c r="I105" s="93">
        <f>VLOOKUP($B105,sumstats!$A:$XFD,2,FALSE)</f>
        <v>4</v>
      </c>
      <c r="J105" s="93">
        <f>VLOOKUP($B105,sumstats!$A:$XFD,3,FALSE)</f>
        <v>1434.11127</v>
      </c>
      <c r="K105" s="93">
        <f>VLOOKUP($B105,sumstats!$A:$XFD,4,FALSE)</f>
        <v>6069.022</v>
      </c>
      <c r="L105" s="93">
        <f>VLOOKUP($B105,sumstats!$A:$XFD,5,FALSE)</f>
        <v>8676.848</v>
      </c>
      <c r="M105" s="93">
        <f>VLOOKUP($B105,sumstats!$A:$XFD,6,FALSE)</f>
        <v>2000</v>
      </c>
      <c r="N105" s="93">
        <f>VLOOKUP($B105,sumstats!$A:$XFD,7,FALSE)</f>
        <v>30000</v>
      </c>
    </row>
    <row r="106" spans="1:14" s="79" customFormat="1" ht="13.5">
      <c r="A106" s="74"/>
      <c r="B106" s="141" t="s">
        <v>281</v>
      </c>
      <c r="C106" s="142" t="s">
        <v>698</v>
      </c>
      <c r="D106" s="103" t="s">
        <v>817</v>
      </c>
      <c r="E106" s="142" t="s">
        <v>816</v>
      </c>
      <c r="F106" s="77">
        <v>1</v>
      </c>
      <c r="G106" s="77" t="s">
        <v>206</v>
      </c>
      <c r="H106" s="123">
        <v>0</v>
      </c>
      <c r="I106" s="93">
        <f>VLOOKUP($B106,sumstats!$A:$XFD,2,FALSE)</f>
        <v>3824</v>
      </c>
      <c r="J106" s="93">
        <f>VLOOKUP($B106,sumstats!$A:$XFD,3,FALSE)</f>
        <v>4473061.53</v>
      </c>
      <c r="K106" s="93">
        <f>VLOOKUP($B106,sumstats!$A:$XFD,4,FALSE)</f>
        <v>33264.26</v>
      </c>
      <c r="L106" s="93">
        <f>VLOOKUP($B106,sumstats!$A:$XFD,5,FALSE)</f>
        <v>21217.22</v>
      </c>
      <c r="M106" s="93">
        <f>VLOOKUP($B106,sumstats!$A:$XFD,6,FALSE)</f>
        <v>2586.207</v>
      </c>
      <c r="N106" s="93">
        <f>VLOOKUP($B106,sumstats!$A:$XFD,7,FALSE)</f>
        <v>217000</v>
      </c>
    </row>
    <row r="107" spans="1:14" s="79" customFormat="1" ht="13.5">
      <c r="A107" s="74"/>
      <c r="B107" s="141" t="s">
        <v>282</v>
      </c>
      <c r="C107" s="142" t="s">
        <v>698</v>
      </c>
      <c r="D107" s="103" t="s">
        <v>819</v>
      </c>
      <c r="E107" s="142" t="s">
        <v>818</v>
      </c>
      <c r="F107" s="77">
        <v>1</v>
      </c>
      <c r="G107" s="77" t="s">
        <v>206</v>
      </c>
      <c r="H107" s="123">
        <v>0</v>
      </c>
      <c r="I107" s="93">
        <f>VLOOKUP($B107,sumstats!$A:$XFD,2,FALSE)</f>
        <v>14211</v>
      </c>
      <c r="J107" s="93">
        <f>VLOOKUP($B107,sumstats!$A:$XFD,3,FALSE)</f>
        <v>10004402.9</v>
      </c>
      <c r="K107" s="93">
        <f>VLOOKUP($B107,sumstats!$A:$XFD,4,FALSE)</f>
        <v>41753.23</v>
      </c>
      <c r="L107" s="93">
        <f>VLOOKUP($B107,sumstats!$A:$XFD,5,FALSE)</f>
        <v>54166.4</v>
      </c>
      <c r="M107" s="93">
        <f>VLOOKUP($B107,sumstats!$A:$XFD,6,FALSE)</f>
        <v>833.3333</v>
      </c>
      <c r="N107" s="93">
        <f>VLOOKUP($B107,sumstats!$A:$XFD,7,FALSE)</f>
        <v>1037500</v>
      </c>
    </row>
    <row r="108" spans="1:14" s="79" customFormat="1" ht="13.5">
      <c r="A108" s="74"/>
      <c r="B108" s="141" t="s">
        <v>423</v>
      </c>
      <c r="C108" s="142" t="s">
        <v>821</v>
      </c>
      <c r="D108" s="103" t="s">
        <v>822</v>
      </c>
      <c r="E108" s="142" t="s">
        <v>820</v>
      </c>
      <c r="F108" s="77">
        <v>1</v>
      </c>
      <c r="G108" s="77" t="s">
        <v>206</v>
      </c>
      <c r="H108" s="123">
        <v>0</v>
      </c>
      <c r="I108" s="93">
        <f>VLOOKUP($B108,sumstats!$A:$XFD,2,FALSE)</f>
        <v>4361</v>
      </c>
      <c r="J108" s="93">
        <f>VLOOKUP($B108,sumstats!$A:$XFD,3,FALSE)</f>
        <v>3884631.8</v>
      </c>
      <c r="K108" s="93">
        <f>VLOOKUP($B108,sumstats!$A:$XFD,4,FALSE)</f>
        <v>112383.5</v>
      </c>
      <c r="L108" s="93">
        <f>VLOOKUP($B108,sumstats!$A:$XFD,5,FALSE)</f>
        <v>268011.4</v>
      </c>
      <c r="M108" s="93">
        <f>VLOOKUP($B108,sumstats!$A:$XFD,6,FALSE)</f>
        <v>6.944444</v>
      </c>
      <c r="N108" s="93">
        <f>VLOOKUP($B108,sumstats!$A:$XFD,7,FALSE)</f>
        <v>4427778</v>
      </c>
    </row>
    <row r="109" spans="1:14" s="79" customFormat="1" ht="13.5">
      <c r="A109" s="74"/>
      <c r="B109" s="141" t="s">
        <v>283</v>
      </c>
      <c r="C109" s="142" t="s">
        <v>821</v>
      </c>
      <c r="D109" s="103" t="s">
        <v>824</v>
      </c>
      <c r="E109" s="142" t="s">
        <v>823</v>
      </c>
      <c r="F109" s="77">
        <v>1</v>
      </c>
      <c r="G109" s="77" t="s">
        <v>206</v>
      </c>
      <c r="H109" s="123">
        <v>0</v>
      </c>
      <c r="I109" s="93">
        <f>VLOOKUP($B109,sumstats!$A:$XFD,2,FALSE)</f>
        <v>10594</v>
      </c>
      <c r="J109" s="93">
        <f>VLOOKUP($B109,sumstats!$A:$XFD,3,FALSE)</f>
        <v>7693662.66</v>
      </c>
      <c r="K109" s="93">
        <f>VLOOKUP($B109,sumstats!$A:$XFD,4,FALSE)</f>
        <v>24211.36</v>
      </c>
      <c r="L109" s="93">
        <f>VLOOKUP($B109,sumstats!$A:$XFD,5,FALSE)</f>
        <v>56802.84</v>
      </c>
      <c r="M109" s="93">
        <f>VLOOKUP($B109,sumstats!$A:$XFD,6,FALSE)</f>
        <v>0.1666667</v>
      </c>
      <c r="N109" s="93">
        <f>VLOOKUP($B109,sumstats!$A:$XFD,7,FALSE)</f>
        <v>1700000</v>
      </c>
    </row>
    <row r="110" spans="1:14" s="79" customFormat="1" ht="13.5">
      <c r="A110" s="74"/>
      <c r="B110" s="141" t="s">
        <v>284</v>
      </c>
      <c r="C110" s="142" t="s">
        <v>821</v>
      </c>
      <c r="D110" s="103" t="s">
        <v>826</v>
      </c>
      <c r="E110" s="142" t="s">
        <v>825</v>
      </c>
      <c r="F110" s="77">
        <v>1</v>
      </c>
      <c r="G110" s="77" t="s">
        <v>206</v>
      </c>
      <c r="H110" s="123">
        <v>0</v>
      </c>
      <c r="I110" s="93">
        <f>VLOOKUP($B110,sumstats!$A:$XFD,2,FALSE)</f>
        <v>9124</v>
      </c>
      <c r="J110" s="93">
        <f>VLOOKUP($B110,sumstats!$A:$XFD,3,FALSE)</f>
        <v>6495462</v>
      </c>
      <c r="K110" s="93">
        <f>VLOOKUP($B110,sumstats!$A:$XFD,4,FALSE)</f>
        <v>1063.515</v>
      </c>
      <c r="L110" s="93">
        <f>VLOOKUP($B110,sumstats!$A:$XFD,5,FALSE)</f>
        <v>1109.136</v>
      </c>
      <c r="M110" s="93">
        <f>VLOOKUP($B110,sumstats!$A:$XFD,6,FALSE)</f>
        <v>0.0718391</v>
      </c>
      <c r="N110" s="93">
        <f>VLOOKUP($B110,sumstats!$A:$XFD,7,FALSE)</f>
        <v>18558.43</v>
      </c>
    </row>
    <row r="111" spans="1:14" s="79" customFormat="1" ht="13.5">
      <c r="A111" s="74"/>
      <c r="B111" s="141" t="s">
        <v>827</v>
      </c>
      <c r="C111" s="142" t="s">
        <v>821</v>
      </c>
      <c r="D111" s="103" t="s">
        <v>829</v>
      </c>
      <c r="E111" s="142" t="s">
        <v>828</v>
      </c>
      <c r="F111" s="77">
        <v>1</v>
      </c>
      <c r="G111" s="77" t="s">
        <v>206</v>
      </c>
      <c r="H111" s="123">
        <v>0</v>
      </c>
      <c r="I111" s="93" t="e">
        <f>VLOOKUP($B111,sumstats!$A:$XFD,2,FALSE)</f>
        <v>#N/A</v>
      </c>
      <c r="J111" s="93" t="e">
        <f>VLOOKUP($B111,sumstats!$A:$XFD,3,FALSE)</f>
        <v>#N/A</v>
      </c>
      <c r="K111" s="93" t="e">
        <f>VLOOKUP($B111,sumstats!$A:$XFD,4,FALSE)</f>
        <v>#N/A</v>
      </c>
      <c r="L111" s="93" t="e">
        <f>VLOOKUP($B111,sumstats!$A:$XFD,5,FALSE)</f>
        <v>#N/A</v>
      </c>
      <c r="M111" s="93" t="e">
        <f>VLOOKUP($B111,sumstats!$A:$XFD,6,FALSE)</f>
        <v>#N/A</v>
      </c>
      <c r="N111" s="93" t="e">
        <f>VLOOKUP($B111,sumstats!$A:$XFD,7,FALSE)</f>
        <v>#N/A</v>
      </c>
    </row>
    <row r="112" spans="1:14" s="79" customFormat="1" ht="13.5">
      <c r="A112" s="74"/>
      <c r="B112" s="141" t="s">
        <v>425</v>
      </c>
      <c r="C112" s="142" t="s">
        <v>821</v>
      </c>
      <c r="D112" s="103" t="s">
        <v>831</v>
      </c>
      <c r="E112" s="142" t="s">
        <v>830</v>
      </c>
      <c r="F112" s="77">
        <v>1</v>
      </c>
      <c r="G112" s="77" t="s">
        <v>206</v>
      </c>
      <c r="H112" s="123">
        <v>0</v>
      </c>
      <c r="I112" s="93">
        <f>VLOOKUP($B112,sumstats!$A:$XFD,2,FALSE)</f>
        <v>216</v>
      </c>
      <c r="J112" s="93">
        <f>VLOOKUP($B112,sumstats!$A:$XFD,3,FALSE)</f>
        <v>211560.805</v>
      </c>
      <c r="K112" s="93">
        <f>VLOOKUP($B112,sumstats!$A:$XFD,4,FALSE)</f>
        <v>126628.2</v>
      </c>
      <c r="L112" s="93">
        <f>VLOOKUP($B112,sumstats!$A:$XFD,5,FALSE)</f>
        <v>120814</v>
      </c>
      <c r="M112" s="93">
        <f>VLOOKUP($B112,sumstats!$A:$XFD,6,FALSE)</f>
        <v>1000</v>
      </c>
      <c r="N112" s="93">
        <f>VLOOKUP($B112,sumstats!$A:$XFD,7,FALSE)</f>
        <v>508000</v>
      </c>
    </row>
    <row r="113" spans="1:14" s="79" customFormat="1" ht="13.5">
      <c r="A113" s="74"/>
      <c r="B113" s="141" t="s">
        <v>426</v>
      </c>
      <c r="C113" s="142" t="s">
        <v>834</v>
      </c>
      <c r="D113" s="103" t="s">
        <v>832</v>
      </c>
      <c r="E113" s="142" t="s">
        <v>833</v>
      </c>
      <c r="F113" s="77">
        <v>1</v>
      </c>
      <c r="G113" s="77" t="s">
        <v>206</v>
      </c>
      <c r="H113" s="123">
        <v>0</v>
      </c>
      <c r="I113" s="93">
        <f>VLOOKUP($B113,sumstats!$A:$XFD,2,FALSE)</f>
        <v>875</v>
      </c>
      <c r="J113" s="93">
        <f>VLOOKUP($B113,sumstats!$A:$XFD,3,FALSE)</f>
        <v>914798.784</v>
      </c>
      <c r="K113" s="93">
        <f>VLOOKUP($B113,sumstats!$A:$XFD,4,FALSE)</f>
        <v>205664.6</v>
      </c>
      <c r="L113" s="93">
        <f>VLOOKUP($B113,sumstats!$A:$XFD,5,FALSE)</f>
        <v>332564.4</v>
      </c>
      <c r="M113" s="93">
        <f>VLOOKUP($B113,sumstats!$A:$XFD,6,FALSE)</f>
        <v>4761.905</v>
      </c>
      <c r="N113" s="93">
        <f>VLOOKUP($B113,sumstats!$A:$XFD,7,FALSE)</f>
        <v>4000000</v>
      </c>
    </row>
    <row r="114" spans="1:14" s="79" customFormat="1" ht="13.5">
      <c r="A114" s="74"/>
      <c r="B114" s="141" t="s">
        <v>427</v>
      </c>
      <c r="C114" s="142" t="s">
        <v>834</v>
      </c>
      <c r="D114" s="103" t="s">
        <v>836</v>
      </c>
      <c r="E114" s="142" t="s">
        <v>835</v>
      </c>
      <c r="F114" s="77">
        <v>1</v>
      </c>
      <c r="G114" s="77" t="s">
        <v>206</v>
      </c>
      <c r="H114" s="123">
        <v>0</v>
      </c>
      <c r="I114" s="93">
        <f>VLOOKUP($B114,sumstats!$A:$XFD,2,FALSE)</f>
        <v>6921</v>
      </c>
      <c r="J114" s="93">
        <f>VLOOKUP($B114,sumstats!$A:$XFD,3,FALSE)</f>
        <v>4958035.1</v>
      </c>
      <c r="K114" s="93">
        <f>VLOOKUP($B114,sumstats!$A:$XFD,4,FALSE)</f>
        <v>64140.1</v>
      </c>
      <c r="L114" s="93">
        <f>VLOOKUP($B114,sumstats!$A:$XFD,5,FALSE)</f>
        <v>149597.6</v>
      </c>
      <c r="M114" s="93">
        <f>VLOOKUP($B114,sumstats!$A:$XFD,6,FALSE)</f>
        <v>500</v>
      </c>
      <c r="N114" s="93">
        <f>VLOOKUP($B114,sumstats!$A:$XFD,7,FALSE)</f>
        <v>4000000</v>
      </c>
    </row>
    <row r="115" spans="1:14" s="79" customFormat="1" ht="13.5">
      <c r="A115" s="74"/>
      <c r="B115" s="141" t="s">
        <v>837</v>
      </c>
      <c r="C115" s="142" t="s">
        <v>834</v>
      </c>
      <c r="D115" s="103" t="s">
        <v>839</v>
      </c>
      <c r="E115" s="142" t="s">
        <v>838</v>
      </c>
      <c r="F115" s="77">
        <v>1</v>
      </c>
      <c r="G115" s="77" t="s">
        <v>206</v>
      </c>
      <c r="H115" s="123">
        <v>0</v>
      </c>
      <c r="I115" s="93" t="e">
        <f>VLOOKUP($B115,sumstats!$A:$XFD,2,FALSE)</f>
        <v>#N/A</v>
      </c>
      <c r="J115" s="93" t="e">
        <f>VLOOKUP($B115,sumstats!$A:$XFD,3,FALSE)</f>
        <v>#N/A</v>
      </c>
      <c r="K115" s="93" t="e">
        <f>VLOOKUP($B115,sumstats!$A:$XFD,4,FALSE)</f>
        <v>#N/A</v>
      </c>
      <c r="L115" s="93" t="e">
        <f>VLOOKUP($B115,sumstats!$A:$XFD,5,FALSE)</f>
        <v>#N/A</v>
      </c>
      <c r="M115" s="93" t="e">
        <f>VLOOKUP($B115,sumstats!$A:$XFD,6,FALSE)</f>
        <v>#N/A</v>
      </c>
      <c r="N115" s="93" t="e">
        <f>VLOOKUP($B115,sumstats!$A:$XFD,7,FALSE)</f>
        <v>#N/A</v>
      </c>
    </row>
    <row r="116" spans="1:14" s="79" customFormat="1" ht="13.5">
      <c r="A116" s="74"/>
      <c r="B116" s="141" t="s">
        <v>840</v>
      </c>
      <c r="C116" s="142" t="s">
        <v>834</v>
      </c>
      <c r="D116" s="103" t="s">
        <v>842</v>
      </c>
      <c r="E116" s="142" t="s">
        <v>841</v>
      </c>
      <c r="F116" s="77">
        <v>1</v>
      </c>
      <c r="G116" s="77" t="s">
        <v>206</v>
      </c>
      <c r="H116" s="123">
        <v>0</v>
      </c>
      <c r="I116" s="93" t="e">
        <f>VLOOKUP($B116,sumstats!$A:$XFD,2,FALSE)</f>
        <v>#N/A</v>
      </c>
      <c r="J116" s="93" t="e">
        <f>VLOOKUP($B116,sumstats!$A:$XFD,3,FALSE)</f>
        <v>#N/A</v>
      </c>
      <c r="K116" s="93" t="e">
        <f>VLOOKUP($B116,sumstats!$A:$XFD,4,FALSE)</f>
        <v>#N/A</v>
      </c>
      <c r="L116" s="93" t="e">
        <f>VLOOKUP($B116,sumstats!$A:$XFD,5,FALSE)</f>
        <v>#N/A</v>
      </c>
      <c r="M116" s="93" t="e">
        <f>VLOOKUP($B116,sumstats!$A:$XFD,6,FALSE)</f>
        <v>#N/A</v>
      </c>
      <c r="N116" s="93" t="e">
        <f>VLOOKUP($B116,sumstats!$A:$XFD,7,FALSE)</f>
        <v>#N/A</v>
      </c>
    </row>
    <row r="117" spans="1:14" s="79" customFormat="1" ht="13.5">
      <c r="A117" s="74"/>
      <c r="B117" s="141" t="s">
        <v>430</v>
      </c>
      <c r="C117" s="142" t="s">
        <v>845</v>
      </c>
      <c r="D117" s="103" t="s">
        <v>843</v>
      </c>
      <c r="E117" s="142" t="s">
        <v>844</v>
      </c>
      <c r="F117" s="77">
        <v>1</v>
      </c>
      <c r="G117" s="77" t="s">
        <v>206</v>
      </c>
      <c r="H117" s="123">
        <v>0</v>
      </c>
      <c r="I117" s="93">
        <f>VLOOKUP($B117,sumstats!$A:$XFD,2,FALSE)</f>
        <v>20123</v>
      </c>
      <c r="J117" s="93">
        <f>VLOOKUP($B117,sumstats!$A:$XFD,3,FALSE)</f>
        <v>13755878.7</v>
      </c>
      <c r="K117" s="93">
        <f>VLOOKUP($B117,sumstats!$A:$XFD,4,FALSE)</f>
        <v>1214715</v>
      </c>
      <c r="L117" s="93">
        <f>VLOOKUP($B117,sumstats!$A:$XFD,5,FALSE)</f>
        <v>1452863</v>
      </c>
      <c r="M117" s="93">
        <f>VLOOKUP($B117,sumstats!$A:$XFD,6,FALSE)</f>
        <v>0.5</v>
      </c>
      <c r="N117" s="93">
        <f>VLOOKUP($B117,sumstats!$A:$XFD,7,FALSE)</f>
        <v>34000000</v>
      </c>
    </row>
    <row r="118" spans="1:14" s="79" customFormat="1" ht="13.5">
      <c r="A118" s="74"/>
      <c r="B118" s="129"/>
      <c r="C118" s="139"/>
      <c r="D118" s="77"/>
      <c r="E118" s="139"/>
      <c r="F118" s="77"/>
      <c r="G118" s="77"/>
      <c r="H118" s="123"/>
      <c r="I118" s="93"/>
      <c r="J118" s="93"/>
      <c r="K118" s="93"/>
      <c r="L118" s="93"/>
      <c r="M118" s="93"/>
      <c r="N118" s="93"/>
    </row>
    <row r="119" spans="1:14" s="79" customFormat="1" ht="13.5">
      <c r="A119" s="74"/>
      <c r="B119" s="129"/>
      <c r="C119" s="139"/>
      <c r="D119" s="77"/>
      <c r="E119" s="139"/>
      <c r="F119" s="77"/>
      <c r="G119" s="77"/>
      <c r="H119" s="123"/>
      <c r="I119" s="93"/>
      <c r="J119" s="93"/>
      <c r="K119" s="93"/>
      <c r="L119" s="93"/>
      <c r="M119" s="93"/>
      <c r="N119" s="93"/>
    </row>
    <row r="120" spans="1:14" s="79" customFormat="1" ht="13.5">
      <c r="A120" s="74"/>
      <c r="B120" s="129"/>
      <c r="C120" s="139"/>
      <c r="D120" s="77"/>
      <c r="E120" s="139"/>
      <c r="F120" s="77"/>
      <c r="G120" s="77"/>
      <c r="H120" s="123"/>
      <c r="I120" s="93"/>
      <c r="J120" s="93"/>
      <c r="K120" s="93"/>
      <c r="L120" s="93"/>
      <c r="M120" s="93"/>
      <c r="N120" s="93"/>
    </row>
    <row r="121" spans="1:14" s="79" customFormat="1" ht="13.5">
      <c r="A121" s="74"/>
      <c r="B121" s="129"/>
      <c r="C121" s="139"/>
      <c r="D121" s="77"/>
      <c r="E121" s="139"/>
      <c r="F121" s="77"/>
      <c r="G121" s="77"/>
      <c r="H121" s="123"/>
      <c r="I121" s="93"/>
      <c r="J121" s="93"/>
      <c r="K121" s="93"/>
      <c r="L121" s="93"/>
      <c r="M121" s="93"/>
      <c r="N121" s="93"/>
    </row>
    <row r="122" spans="1:14" s="79" customFormat="1" ht="13.5">
      <c r="A122" s="74"/>
      <c r="B122" s="129"/>
      <c r="C122" s="139"/>
      <c r="D122" s="77"/>
      <c r="E122" s="139"/>
      <c r="F122" s="77"/>
      <c r="G122" s="77"/>
      <c r="H122" s="123"/>
      <c r="I122" s="93"/>
      <c r="J122" s="93"/>
      <c r="K122" s="93"/>
      <c r="L122" s="93"/>
      <c r="M122" s="93"/>
      <c r="N122" s="93"/>
    </row>
    <row r="123" spans="1:14" s="79" customFormat="1" ht="13.5">
      <c r="A123" s="74"/>
      <c r="B123" s="129"/>
      <c r="C123" s="139"/>
      <c r="D123" s="77"/>
      <c r="E123" s="139"/>
      <c r="F123" s="77"/>
      <c r="G123" s="77"/>
      <c r="H123" s="123"/>
      <c r="I123" s="93"/>
      <c r="J123" s="93"/>
      <c r="K123" s="93"/>
      <c r="L123" s="93"/>
      <c r="M123" s="93"/>
      <c r="N123" s="93"/>
    </row>
    <row r="124" spans="1:14" s="79" customFormat="1" ht="13.5">
      <c r="A124" s="74"/>
      <c r="B124" s="129"/>
      <c r="C124" s="139"/>
      <c r="D124" s="77"/>
      <c r="E124" s="139"/>
      <c r="F124" s="77"/>
      <c r="G124" s="77"/>
      <c r="H124" s="123"/>
      <c r="I124" s="93"/>
      <c r="J124" s="93"/>
      <c r="K124" s="93"/>
      <c r="L124" s="93"/>
      <c r="M124" s="93"/>
      <c r="N124" s="93"/>
    </row>
    <row r="125" spans="1:14" s="79" customFormat="1" ht="13.5">
      <c r="A125" s="74"/>
      <c r="B125" s="129"/>
      <c r="C125" s="139"/>
      <c r="D125" s="77"/>
      <c r="E125" s="139"/>
      <c r="F125" s="77"/>
      <c r="G125" s="77"/>
      <c r="H125" s="123"/>
      <c r="I125" s="93"/>
      <c r="J125" s="93"/>
      <c r="K125" s="93"/>
      <c r="L125" s="93"/>
      <c r="M125" s="93"/>
      <c r="N125" s="93"/>
    </row>
    <row r="126" spans="1:14" s="79" customFormat="1" ht="13.5">
      <c r="A126" s="74"/>
      <c r="B126" s="129"/>
      <c r="C126" s="139"/>
      <c r="D126" s="77"/>
      <c r="E126" s="139"/>
      <c r="F126" s="77"/>
      <c r="G126" s="77"/>
      <c r="H126" s="123"/>
      <c r="I126" s="93"/>
      <c r="J126" s="93"/>
      <c r="K126" s="93"/>
      <c r="L126" s="93"/>
      <c r="M126" s="93"/>
      <c r="N126" s="93"/>
    </row>
    <row r="127" spans="1:14" s="79" customFormat="1" ht="13.5">
      <c r="A127" s="74"/>
      <c r="B127" s="129"/>
      <c r="C127" s="139"/>
      <c r="D127" s="77"/>
      <c r="E127" s="139"/>
      <c r="F127" s="77"/>
      <c r="G127" s="77"/>
      <c r="H127" s="123"/>
      <c r="I127" s="93"/>
      <c r="J127" s="93"/>
      <c r="K127" s="93"/>
      <c r="L127" s="93"/>
      <c r="M127" s="93"/>
      <c r="N127" s="93"/>
    </row>
    <row r="128" spans="1:14" s="79" customFormat="1" ht="13.5">
      <c r="A128" s="74"/>
      <c r="B128" s="129"/>
      <c r="C128" s="139"/>
      <c r="D128" s="77"/>
      <c r="E128" s="139"/>
      <c r="F128" s="77"/>
      <c r="G128" s="77"/>
      <c r="H128" s="123"/>
      <c r="I128" s="93"/>
      <c r="J128" s="93"/>
      <c r="K128" s="93"/>
      <c r="L128" s="93"/>
      <c r="M128" s="93"/>
      <c r="N128" s="93"/>
    </row>
    <row r="129" spans="1:14" s="79" customFormat="1" ht="13.5">
      <c r="A129" s="74"/>
      <c r="B129" s="129"/>
      <c r="C129" s="139"/>
      <c r="D129" s="77"/>
      <c r="E129" s="139"/>
      <c r="F129" s="77"/>
      <c r="G129" s="77"/>
      <c r="H129" s="123"/>
      <c r="I129" s="93"/>
      <c r="J129" s="93"/>
      <c r="K129" s="93"/>
      <c r="L129" s="93"/>
      <c r="M129" s="93"/>
      <c r="N129" s="93"/>
    </row>
    <row r="130" spans="1:14" s="79" customFormat="1" ht="13.5">
      <c r="A130" s="74"/>
      <c r="B130" s="129"/>
      <c r="C130" s="139"/>
      <c r="D130" s="77"/>
      <c r="E130" s="139"/>
      <c r="F130" s="77"/>
      <c r="G130" s="77"/>
      <c r="H130" s="123"/>
      <c r="I130" s="93"/>
      <c r="J130" s="93"/>
      <c r="K130" s="93"/>
      <c r="L130" s="93"/>
      <c r="M130" s="93"/>
      <c r="N130" s="93"/>
    </row>
    <row r="131" spans="1:14" s="79" customFormat="1" ht="13.5">
      <c r="A131" s="74"/>
      <c r="B131" s="129"/>
      <c r="C131" s="139"/>
      <c r="D131" s="77"/>
      <c r="E131" s="139"/>
      <c r="F131" s="77"/>
      <c r="G131" s="77"/>
      <c r="H131" s="123"/>
      <c r="I131" s="93"/>
      <c r="J131" s="93"/>
      <c r="K131" s="93"/>
      <c r="L131" s="93"/>
      <c r="M131" s="93"/>
      <c r="N131" s="93"/>
    </row>
    <row r="132" spans="1:14" s="79" customFormat="1" ht="13.5">
      <c r="A132" s="74"/>
      <c r="B132" s="129"/>
      <c r="C132" s="139"/>
      <c r="D132" s="77"/>
      <c r="E132" s="139"/>
      <c r="F132" s="77"/>
      <c r="G132" s="77"/>
      <c r="H132" s="123"/>
      <c r="I132" s="93"/>
      <c r="J132" s="93"/>
      <c r="K132" s="93"/>
      <c r="L132" s="93"/>
      <c r="M132" s="93"/>
      <c r="N132" s="93"/>
    </row>
    <row r="133" spans="1:14" s="79" customFormat="1" ht="13.5">
      <c r="A133" s="74"/>
      <c r="B133" s="129"/>
      <c r="C133" s="139"/>
      <c r="D133" s="77"/>
      <c r="E133" s="139"/>
      <c r="F133" s="77"/>
      <c r="G133" s="77"/>
      <c r="H133" s="123"/>
      <c r="I133" s="93"/>
      <c r="J133" s="93"/>
      <c r="K133" s="93"/>
      <c r="L133" s="93"/>
      <c r="M133" s="93"/>
      <c r="N133" s="93"/>
    </row>
    <row r="134" spans="1:14" s="79" customFormat="1" ht="13.5">
      <c r="A134" s="74"/>
      <c r="B134" s="129"/>
      <c r="C134" s="139"/>
      <c r="D134" s="77"/>
      <c r="E134" s="139"/>
      <c r="F134" s="77"/>
      <c r="G134" s="77"/>
      <c r="H134" s="123"/>
      <c r="I134" s="93"/>
      <c r="J134" s="93"/>
      <c r="K134" s="93"/>
      <c r="L134" s="93"/>
      <c r="M134" s="93"/>
      <c r="N134" s="93"/>
    </row>
    <row r="135" spans="1:14" s="79" customFormat="1" ht="13.5">
      <c r="A135" s="74"/>
      <c r="B135" s="129"/>
      <c r="C135" s="139"/>
      <c r="D135" s="77"/>
      <c r="E135" s="139"/>
      <c r="F135" s="77"/>
      <c r="G135" s="77"/>
      <c r="H135" s="123"/>
      <c r="I135" s="93"/>
      <c r="J135" s="93"/>
      <c r="K135" s="93"/>
      <c r="L135" s="93"/>
      <c r="M135" s="93"/>
      <c r="N135" s="93"/>
    </row>
    <row r="136" spans="1:14" s="79" customFormat="1" ht="13.5">
      <c r="A136" s="74"/>
      <c r="B136" s="129"/>
      <c r="C136" s="139"/>
      <c r="D136" s="77"/>
      <c r="E136" s="139"/>
      <c r="F136" s="77"/>
      <c r="G136" s="77"/>
      <c r="H136" s="123"/>
      <c r="I136" s="93"/>
      <c r="J136" s="93"/>
      <c r="K136" s="93"/>
      <c r="L136" s="93"/>
      <c r="M136" s="93"/>
      <c r="N136" s="93"/>
    </row>
    <row r="137" spans="1:14" s="79" customFormat="1" ht="13.5">
      <c r="A137" s="74"/>
      <c r="B137" s="129"/>
      <c r="C137" s="139"/>
      <c r="D137" s="77"/>
      <c r="E137" s="139"/>
      <c r="F137" s="77"/>
      <c r="G137" s="77"/>
      <c r="H137" s="123"/>
      <c r="I137" s="93"/>
      <c r="J137" s="93"/>
      <c r="K137" s="93"/>
      <c r="L137" s="93"/>
      <c r="M137" s="93"/>
      <c r="N137" s="93"/>
    </row>
    <row r="138" spans="1:14" s="79" customFormat="1" ht="13.5">
      <c r="A138" s="74"/>
      <c r="B138" s="129"/>
      <c r="C138" s="139"/>
      <c r="D138" s="77"/>
      <c r="E138" s="139"/>
      <c r="F138" s="77"/>
      <c r="G138" s="77"/>
      <c r="H138" s="123"/>
      <c r="I138" s="93"/>
      <c r="J138" s="93"/>
      <c r="K138" s="93"/>
      <c r="L138" s="93"/>
      <c r="M138" s="93"/>
      <c r="N138" s="93"/>
    </row>
    <row r="139" spans="1:14" s="79" customFormat="1" ht="13.5">
      <c r="A139" s="74"/>
      <c r="B139" s="129"/>
      <c r="C139" s="139"/>
      <c r="D139" s="77"/>
      <c r="E139" s="139"/>
      <c r="F139" s="77"/>
      <c r="G139" s="77"/>
      <c r="H139" s="123"/>
      <c r="I139" s="93"/>
      <c r="J139" s="93"/>
      <c r="K139" s="93"/>
      <c r="L139" s="93"/>
      <c r="M139" s="93"/>
      <c r="N139" s="93"/>
    </row>
    <row r="140" spans="1:14" s="79" customFormat="1" ht="13.5">
      <c r="A140" s="74"/>
      <c r="B140" s="129"/>
      <c r="C140" s="139"/>
      <c r="D140" s="77"/>
      <c r="E140" s="139"/>
      <c r="F140" s="77"/>
      <c r="G140" s="77"/>
      <c r="H140" s="123"/>
      <c r="I140" s="93"/>
      <c r="J140" s="93"/>
      <c r="K140" s="93"/>
      <c r="L140" s="93"/>
      <c r="M140" s="93"/>
      <c r="N140" s="93"/>
    </row>
    <row r="141" spans="1:14" s="79" customFormat="1" ht="13.5">
      <c r="A141" s="74"/>
      <c r="B141" s="129"/>
      <c r="C141" s="139"/>
      <c r="D141" s="77"/>
      <c r="E141" s="139"/>
      <c r="F141" s="77"/>
      <c r="G141" s="77"/>
      <c r="H141" s="123"/>
      <c r="I141" s="93"/>
      <c r="J141" s="93"/>
      <c r="K141" s="93"/>
      <c r="L141" s="93"/>
      <c r="M141" s="93"/>
      <c r="N141" s="93"/>
    </row>
    <row r="142" spans="1:14" s="79" customFormat="1" ht="13.5">
      <c r="A142" s="74"/>
      <c r="B142" s="129"/>
      <c r="C142" s="139"/>
      <c r="D142" s="77"/>
      <c r="E142" s="139"/>
      <c r="F142" s="77"/>
      <c r="G142" s="77"/>
      <c r="H142" s="123"/>
      <c r="I142" s="93"/>
      <c r="J142" s="93"/>
      <c r="K142" s="93"/>
      <c r="L142" s="93"/>
      <c r="M142" s="93"/>
      <c r="N142" s="93"/>
    </row>
    <row r="143" spans="1:14" s="79" customFormat="1" ht="13.5">
      <c r="A143" s="74"/>
      <c r="B143" s="129"/>
      <c r="C143" s="139"/>
      <c r="D143" s="77"/>
      <c r="E143" s="139"/>
      <c r="F143" s="77"/>
      <c r="G143" s="77"/>
      <c r="H143" s="123"/>
      <c r="I143" s="93"/>
      <c r="J143" s="93"/>
      <c r="K143" s="93"/>
      <c r="L143" s="93"/>
      <c r="M143" s="93"/>
      <c r="N143" s="93"/>
    </row>
    <row r="144" spans="1:14" s="79" customFormat="1" ht="13.5">
      <c r="A144" s="74"/>
      <c r="B144" s="129"/>
      <c r="C144" s="139"/>
      <c r="D144" s="77"/>
      <c r="E144" s="139"/>
      <c r="F144" s="77"/>
      <c r="G144" s="77"/>
      <c r="H144" s="123"/>
      <c r="I144" s="93"/>
      <c r="J144" s="93"/>
      <c r="K144" s="93"/>
      <c r="L144" s="93"/>
      <c r="M144" s="93"/>
      <c r="N144" s="93"/>
    </row>
    <row r="145" spans="1:14" s="79" customFormat="1" ht="13.5">
      <c r="A145" s="74"/>
      <c r="B145" s="129"/>
      <c r="C145" s="139"/>
      <c r="D145" s="77"/>
      <c r="E145" s="139"/>
      <c r="F145" s="77"/>
      <c r="G145" s="77"/>
      <c r="H145" s="123"/>
      <c r="I145" s="93"/>
      <c r="J145" s="93"/>
      <c r="K145" s="93"/>
      <c r="L145" s="93"/>
      <c r="M145" s="93"/>
      <c r="N145" s="93"/>
    </row>
    <row r="146" spans="1:14" s="79" customFormat="1" ht="13.5">
      <c r="A146" s="74"/>
      <c r="B146" s="129"/>
      <c r="C146" s="139"/>
      <c r="D146" s="77"/>
      <c r="E146" s="139"/>
      <c r="F146" s="77"/>
      <c r="G146" s="77"/>
      <c r="H146" s="123"/>
      <c r="I146" s="93"/>
      <c r="J146" s="93"/>
      <c r="K146" s="93"/>
      <c r="L146" s="93"/>
      <c r="M146" s="93"/>
      <c r="N146" s="93"/>
    </row>
    <row r="147" spans="1:14" s="79" customFormat="1" ht="13.5">
      <c r="A147" s="74"/>
      <c r="B147" s="129"/>
      <c r="C147" s="139"/>
      <c r="D147" s="77"/>
      <c r="E147" s="139"/>
      <c r="F147" s="77"/>
      <c r="G147" s="77"/>
      <c r="H147" s="123"/>
      <c r="I147" s="93"/>
      <c r="J147" s="93"/>
      <c r="K147" s="93"/>
      <c r="L147" s="93"/>
      <c r="M147" s="93"/>
      <c r="N147" s="93"/>
    </row>
    <row r="148" spans="1:14" s="79" customFormat="1" ht="13.5">
      <c r="A148" s="74"/>
      <c r="B148" s="129"/>
      <c r="C148" s="139"/>
      <c r="D148" s="77"/>
      <c r="E148" s="139"/>
      <c r="F148" s="77"/>
      <c r="G148" s="77"/>
      <c r="H148" s="123"/>
      <c r="I148" s="93"/>
      <c r="J148" s="93"/>
      <c r="K148" s="93"/>
      <c r="L148" s="93"/>
      <c r="M148" s="93"/>
      <c r="N148" s="93"/>
    </row>
    <row r="149" spans="1:14" s="79" customFormat="1" ht="13.5">
      <c r="A149" s="74"/>
      <c r="B149" s="129"/>
      <c r="C149" s="139"/>
      <c r="D149" s="77"/>
      <c r="E149" s="139"/>
      <c r="F149" s="77"/>
      <c r="G149" s="77"/>
      <c r="H149" s="123"/>
      <c r="I149" s="93"/>
      <c r="J149" s="93"/>
      <c r="K149" s="93"/>
      <c r="L149" s="93"/>
      <c r="M149" s="93"/>
      <c r="N149" s="93"/>
    </row>
    <row r="150" spans="1:14" s="79" customFormat="1" ht="13.5">
      <c r="A150" s="74"/>
      <c r="B150" s="129"/>
      <c r="C150" s="139"/>
      <c r="D150" s="77"/>
      <c r="E150" s="139"/>
      <c r="F150" s="77"/>
      <c r="G150" s="77"/>
      <c r="H150" s="123"/>
      <c r="I150" s="93"/>
      <c r="J150" s="93"/>
      <c r="K150" s="93"/>
      <c r="L150" s="93"/>
      <c r="M150" s="93"/>
      <c r="N150" s="93"/>
    </row>
    <row r="151" spans="1:14" s="79" customFormat="1" ht="13.5">
      <c r="A151" s="74"/>
      <c r="B151" s="129"/>
      <c r="C151" s="139"/>
      <c r="D151" s="77"/>
      <c r="E151" s="139"/>
      <c r="F151" s="77"/>
      <c r="G151" s="77"/>
      <c r="H151" s="123"/>
      <c r="I151" s="93"/>
      <c r="J151" s="93"/>
      <c r="K151" s="93"/>
      <c r="L151" s="93"/>
      <c r="M151" s="93"/>
      <c r="N151" s="93"/>
    </row>
    <row r="152" spans="1:14" s="79" customFormat="1" ht="13.5">
      <c r="A152" s="74"/>
      <c r="B152" s="129"/>
      <c r="C152" s="139"/>
      <c r="D152" s="77"/>
      <c r="E152" s="139"/>
      <c r="F152" s="77"/>
      <c r="G152" s="77"/>
      <c r="H152" s="123"/>
      <c r="I152" s="93"/>
      <c r="J152" s="93"/>
      <c r="K152" s="93"/>
      <c r="L152" s="93"/>
      <c r="M152" s="93"/>
      <c r="N152" s="93"/>
    </row>
    <row r="153" spans="1:14" s="79" customFormat="1" ht="13.5">
      <c r="A153" s="74"/>
      <c r="B153" s="129"/>
      <c r="C153" s="139"/>
      <c r="D153" s="77"/>
      <c r="E153" s="139"/>
      <c r="F153" s="77"/>
      <c r="G153" s="77"/>
      <c r="H153" s="123"/>
      <c r="I153" s="93"/>
      <c r="J153" s="93"/>
      <c r="K153" s="93"/>
      <c r="L153" s="93"/>
      <c r="M153" s="93"/>
      <c r="N153" s="93"/>
    </row>
    <row r="154" spans="1:14" s="79" customFormat="1" ht="13.5">
      <c r="A154" s="74"/>
      <c r="B154" s="129"/>
      <c r="C154" s="139"/>
      <c r="D154" s="77"/>
      <c r="E154" s="139"/>
      <c r="F154" s="77"/>
      <c r="G154" s="77"/>
      <c r="H154" s="123"/>
      <c r="I154" s="93"/>
      <c r="J154" s="93"/>
      <c r="K154" s="93"/>
      <c r="L154" s="93"/>
      <c r="M154" s="93"/>
      <c r="N154" s="93"/>
    </row>
    <row r="155" spans="1:14" s="79" customFormat="1" ht="13.5">
      <c r="A155" s="74"/>
      <c r="B155" s="129"/>
      <c r="C155" s="139"/>
      <c r="D155" s="77"/>
      <c r="E155" s="139"/>
      <c r="F155" s="77"/>
      <c r="G155" s="77"/>
      <c r="H155" s="123"/>
      <c r="I155" s="93"/>
      <c r="J155" s="93"/>
      <c r="K155" s="93"/>
      <c r="L155" s="93"/>
      <c r="M155" s="93"/>
      <c r="N155" s="93"/>
    </row>
    <row r="156" spans="1:14" s="79" customFormat="1" ht="13.5">
      <c r="A156" s="74"/>
      <c r="B156" s="129"/>
      <c r="C156" s="139"/>
      <c r="D156" s="77"/>
      <c r="E156" s="139"/>
      <c r="F156" s="77"/>
      <c r="G156" s="77"/>
      <c r="H156" s="123"/>
      <c r="I156" s="93"/>
      <c r="J156" s="93"/>
      <c r="K156" s="93"/>
      <c r="L156" s="93"/>
      <c r="M156" s="93"/>
      <c r="N156" s="93"/>
    </row>
    <row r="157" spans="1:14" s="79" customFormat="1" ht="13.5">
      <c r="A157" s="74"/>
      <c r="B157" s="129"/>
      <c r="C157" s="139"/>
      <c r="D157" s="77"/>
      <c r="E157" s="139"/>
      <c r="F157" s="77"/>
      <c r="G157" s="77"/>
      <c r="H157" s="123"/>
      <c r="I157" s="93"/>
      <c r="J157" s="93"/>
      <c r="K157" s="93"/>
      <c r="L157" s="93"/>
      <c r="M157" s="93"/>
      <c r="N157" s="93"/>
    </row>
    <row r="158" spans="1:14" s="79" customFormat="1" ht="13.5">
      <c r="A158" s="74"/>
      <c r="B158" s="129"/>
      <c r="C158" s="139"/>
      <c r="D158" s="77"/>
      <c r="E158" s="139"/>
      <c r="F158" s="77"/>
      <c r="G158" s="77"/>
      <c r="H158" s="123"/>
      <c r="I158" s="93"/>
      <c r="J158" s="93"/>
      <c r="K158" s="93"/>
      <c r="L158" s="93"/>
      <c r="M158" s="93"/>
      <c r="N158" s="93"/>
    </row>
    <row r="159" spans="1:14" s="79" customFormat="1" ht="13.5">
      <c r="A159" s="74"/>
      <c r="B159" s="129"/>
      <c r="C159" s="139"/>
      <c r="D159" s="77"/>
      <c r="E159" s="139"/>
      <c r="F159" s="77"/>
      <c r="G159" s="77"/>
      <c r="H159" s="123"/>
      <c r="I159" s="93"/>
      <c r="J159" s="93"/>
      <c r="K159" s="93"/>
      <c r="L159" s="93"/>
      <c r="M159" s="93"/>
      <c r="N159" s="93"/>
    </row>
    <row r="160" spans="1:14" s="79" customFormat="1" ht="13.5">
      <c r="A160" s="74"/>
      <c r="B160" s="129"/>
      <c r="C160" s="139"/>
      <c r="D160" s="77"/>
      <c r="E160" s="139"/>
      <c r="F160" s="77"/>
      <c r="G160" s="77"/>
      <c r="H160" s="123"/>
      <c r="I160" s="93"/>
      <c r="J160" s="93"/>
      <c r="K160" s="93"/>
      <c r="L160" s="93"/>
      <c r="M160" s="93"/>
      <c r="N160" s="93"/>
    </row>
    <row r="161" spans="1:14" s="79" customFormat="1" ht="13.5">
      <c r="A161" s="74"/>
      <c r="B161" s="129"/>
      <c r="C161" s="139"/>
      <c r="D161" s="77"/>
      <c r="E161" s="139"/>
      <c r="F161" s="77"/>
      <c r="G161" s="77"/>
      <c r="H161" s="123"/>
      <c r="I161" s="93"/>
      <c r="J161" s="93"/>
      <c r="K161" s="93"/>
      <c r="L161" s="93"/>
      <c r="M161" s="93"/>
      <c r="N161" s="93"/>
    </row>
    <row r="162" spans="1:14" s="79" customFormat="1" ht="13.5">
      <c r="A162" s="74"/>
      <c r="B162" s="129"/>
      <c r="C162" s="139"/>
      <c r="D162" s="77"/>
      <c r="E162" s="139"/>
      <c r="F162" s="77"/>
      <c r="G162" s="77"/>
      <c r="H162" s="123"/>
      <c r="I162" s="93"/>
      <c r="J162" s="93"/>
      <c r="K162" s="93"/>
      <c r="L162" s="93"/>
      <c r="M162" s="93"/>
      <c r="N162" s="93"/>
    </row>
    <row r="163" spans="1:14" s="79" customFormat="1" ht="13.5">
      <c r="A163" s="74"/>
      <c r="B163" s="129"/>
      <c r="C163" s="139"/>
      <c r="D163" s="77"/>
      <c r="E163" s="139"/>
      <c r="F163" s="77"/>
      <c r="G163" s="77"/>
      <c r="H163" s="123"/>
      <c r="I163" s="93"/>
      <c r="J163" s="93"/>
      <c r="K163" s="93"/>
      <c r="L163" s="93"/>
      <c r="M163" s="93"/>
      <c r="N163" s="93"/>
    </row>
    <row r="164" spans="1:14" s="79" customFormat="1" ht="13.5">
      <c r="A164" s="74"/>
      <c r="B164" s="129"/>
      <c r="C164" s="139"/>
      <c r="D164" s="77"/>
      <c r="E164" s="139"/>
      <c r="F164" s="77"/>
      <c r="G164" s="77"/>
      <c r="H164" s="123"/>
      <c r="I164" s="93"/>
      <c r="J164" s="93"/>
      <c r="K164" s="93"/>
      <c r="L164" s="93"/>
      <c r="M164" s="93"/>
      <c r="N164" s="93"/>
    </row>
    <row r="165" spans="1:14" s="79" customFormat="1" ht="13.5">
      <c r="A165" s="74"/>
      <c r="B165" s="129"/>
      <c r="C165" s="139"/>
      <c r="D165" s="77"/>
      <c r="E165" s="139"/>
      <c r="F165" s="77"/>
      <c r="G165" s="77"/>
      <c r="H165" s="123"/>
      <c r="I165" s="93"/>
      <c r="J165" s="93"/>
      <c r="K165" s="93"/>
      <c r="L165" s="93"/>
      <c r="M165" s="93"/>
      <c r="N165" s="93"/>
    </row>
    <row r="166" spans="1:14" s="79" customFormat="1" ht="13.5">
      <c r="A166" s="74"/>
      <c r="B166" s="129"/>
      <c r="C166" s="139"/>
      <c r="D166" s="77"/>
      <c r="E166" s="139"/>
      <c r="F166" s="77"/>
      <c r="G166" s="77"/>
      <c r="H166" s="123"/>
      <c r="I166" s="93"/>
      <c r="J166" s="93"/>
      <c r="K166" s="93"/>
      <c r="L166" s="93"/>
      <c r="M166" s="93"/>
      <c r="N166" s="93"/>
    </row>
  </sheetData>
  <sheetProtection/>
  <protectedRanges>
    <protectedRange password="C580" sqref="D2:E3 I2:N2 G2:H3" name="Rango1_2"/>
    <protectedRange password="C580" sqref="C4:C5 C7:C64949" name="Rango1"/>
    <protectedRange password="C580" sqref="I3:N3" name="Rango1_1"/>
  </protectedRanges>
  <conditionalFormatting sqref="A4:W9">
    <cfRule type="expression" priority="432" dxfId="0" stopIfTrue="1">
      <formula>$A4="*"</formula>
    </cfRule>
  </conditionalFormatting>
  <conditionalFormatting sqref="A10:B10 D10:E10 I10:W10">
    <cfRule type="expression" priority="426" dxfId="0" stopIfTrue="1">
      <formula>$A10="*"</formula>
    </cfRule>
  </conditionalFormatting>
  <conditionalFormatting sqref="A11:E11 I11:W11">
    <cfRule type="expression" priority="425" dxfId="0" stopIfTrue="1">
      <formula>$A11="*"</formula>
    </cfRule>
  </conditionalFormatting>
  <conditionalFormatting sqref="A12:E12 I12:W12">
    <cfRule type="expression" priority="424" dxfId="0" stopIfTrue="1">
      <formula>$A12="*"</formula>
    </cfRule>
  </conditionalFormatting>
  <conditionalFormatting sqref="A13:B13 I13:W13 D13:E13">
    <cfRule type="expression" priority="423" dxfId="0" stopIfTrue="1">
      <formula>$A13="*"</formula>
    </cfRule>
  </conditionalFormatting>
  <conditionalFormatting sqref="A14:B14 I14:W14 D14:E14">
    <cfRule type="expression" priority="422" dxfId="0" stopIfTrue="1">
      <formula>$A14="*"</formula>
    </cfRule>
  </conditionalFormatting>
  <conditionalFormatting sqref="A15:B15 I15:W15 D15:E15">
    <cfRule type="expression" priority="421" dxfId="0" stopIfTrue="1">
      <formula>$A15="*"</formula>
    </cfRule>
  </conditionalFormatting>
  <conditionalFormatting sqref="A16:B16 I16:W16 D16:E16">
    <cfRule type="expression" priority="420" dxfId="0" stopIfTrue="1">
      <formula>$A16="*"</formula>
    </cfRule>
  </conditionalFormatting>
  <conditionalFormatting sqref="A17:B17 I17:W17 D17:E17">
    <cfRule type="expression" priority="419" dxfId="0" stopIfTrue="1">
      <formula>$A17="*"</formula>
    </cfRule>
  </conditionalFormatting>
  <conditionalFormatting sqref="A18:B18 I18:W18 D18">
    <cfRule type="expression" priority="418" dxfId="0" stopIfTrue="1">
      <formula>$A18="*"</formula>
    </cfRule>
  </conditionalFormatting>
  <conditionalFormatting sqref="A19:B19 I19:W19 D19:E19">
    <cfRule type="expression" priority="417" dxfId="0" stopIfTrue="1">
      <formula>$A19="*"</formula>
    </cfRule>
  </conditionalFormatting>
  <conditionalFormatting sqref="A20:B20 I20:W20 D20:E20">
    <cfRule type="expression" priority="416" dxfId="0" stopIfTrue="1">
      <formula>$A20="*"</formula>
    </cfRule>
  </conditionalFormatting>
  <conditionalFormatting sqref="A21:B21 I21:W21 D21:E21">
    <cfRule type="expression" priority="415" dxfId="0" stopIfTrue="1">
      <formula>$A21="*"</formula>
    </cfRule>
  </conditionalFormatting>
  <conditionalFormatting sqref="A22:B22 I22:W22 D22:E22">
    <cfRule type="expression" priority="414" dxfId="0" stopIfTrue="1">
      <formula>$A22="*"</formula>
    </cfRule>
  </conditionalFormatting>
  <conditionalFormatting sqref="A23:B23 I23:W23 D23:E23">
    <cfRule type="expression" priority="413" dxfId="0" stopIfTrue="1">
      <formula>$A23="*"</formula>
    </cfRule>
  </conditionalFormatting>
  <conditionalFormatting sqref="A24:B24 I24:W24 D24">
    <cfRule type="expression" priority="412" dxfId="0" stopIfTrue="1">
      <formula>$A24="*"</formula>
    </cfRule>
  </conditionalFormatting>
  <conditionalFormatting sqref="A25:B25 I25:W25 D25:E25">
    <cfRule type="expression" priority="411" dxfId="0" stopIfTrue="1">
      <formula>$A25="*"</formula>
    </cfRule>
  </conditionalFormatting>
  <conditionalFormatting sqref="A26:B26 D26:E26 I26:W26">
    <cfRule type="expression" priority="410" dxfId="0" stopIfTrue="1">
      <formula>$A26="*"</formula>
    </cfRule>
  </conditionalFormatting>
  <conditionalFormatting sqref="A27:B27 D27:E27 I27:W27">
    <cfRule type="expression" priority="409" dxfId="0" stopIfTrue="1">
      <formula>$A27="*"</formula>
    </cfRule>
  </conditionalFormatting>
  <conditionalFormatting sqref="A28:B28 D28:E28 I28:W28">
    <cfRule type="expression" priority="408" dxfId="0" stopIfTrue="1">
      <formula>$A28="*"</formula>
    </cfRule>
  </conditionalFormatting>
  <conditionalFormatting sqref="A29:B29 D29:E29 I29:W29">
    <cfRule type="expression" priority="407" dxfId="0" stopIfTrue="1">
      <formula>$A29="*"</formula>
    </cfRule>
  </conditionalFormatting>
  <conditionalFormatting sqref="A30:B30 D30:E30 I30:W30">
    <cfRule type="expression" priority="406" dxfId="0" stopIfTrue="1">
      <formula>$A30="*"</formula>
    </cfRule>
  </conditionalFormatting>
  <conditionalFormatting sqref="A31:B31 D31:E31 I31:W31">
    <cfRule type="expression" priority="405" dxfId="0" stopIfTrue="1">
      <formula>$A31="*"</formula>
    </cfRule>
  </conditionalFormatting>
  <conditionalFormatting sqref="A32:B32 I32:W32 D32:E32">
    <cfRule type="expression" priority="404" dxfId="0" stopIfTrue="1">
      <formula>$A32="*"</formula>
    </cfRule>
  </conditionalFormatting>
  <conditionalFormatting sqref="A33:B33 I33:W33 D33:E33">
    <cfRule type="expression" priority="403" dxfId="0" stopIfTrue="1">
      <formula>$A33="*"</formula>
    </cfRule>
  </conditionalFormatting>
  <conditionalFormatting sqref="A34:B34 I34:W34 D34:E34">
    <cfRule type="expression" priority="402" dxfId="0" stopIfTrue="1">
      <formula>$A34="*"</formula>
    </cfRule>
  </conditionalFormatting>
  <conditionalFormatting sqref="A35:B35 D35:E35 I35:W35">
    <cfRule type="expression" priority="401" dxfId="0" stopIfTrue="1">
      <formula>$A35="*"</formula>
    </cfRule>
  </conditionalFormatting>
  <conditionalFormatting sqref="A36:B36 I36:W36 D36:E36">
    <cfRule type="expression" priority="400" dxfId="0" stopIfTrue="1">
      <formula>$A36="*"</formula>
    </cfRule>
  </conditionalFormatting>
  <conditionalFormatting sqref="A37:B37 I37:W37 D37:E37">
    <cfRule type="expression" priority="399" dxfId="0" stopIfTrue="1">
      <formula>$A37="*"</formula>
    </cfRule>
  </conditionalFormatting>
  <conditionalFormatting sqref="A38:E38 I38:W38">
    <cfRule type="expression" priority="398" dxfId="0" stopIfTrue="1">
      <formula>$A38="*"</formula>
    </cfRule>
  </conditionalFormatting>
  <conditionalFormatting sqref="A39:B39 I39:W39 D39:E39">
    <cfRule type="expression" priority="397" dxfId="0" stopIfTrue="1">
      <formula>$A39="*"</formula>
    </cfRule>
  </conditionalFormatting>
  <conditionalFormatting sqref="A40:B40 I40:W40 D40:E40">
    <cfRule type="expression" priority="396" dxfId="0" stopIfTrue="1">
      <formula>$A40="*"</formula>
    </cfRule>
  </conditionalFormatting>
  <conditionalFormatting sqref="A41:B41 I41:W41 D41:E41">
    <cfRule type="expression" priority="395" dxfId="0" stopIfTrue="1">
      <formula>$A41="*"</formula>
    </cfRule>
  </conditionalFormatting>
  <conditionalFormatting sqref="A42:E42 I42:W42">
    <cfRule type="expression" priority="394" dxfId="0" stopIfTrue="1">
      <formula>$A42="*"</formula>
    </cfRule>
  </conditionalFormatting>
  <conditionalFormatting sqref="A43:B43 I43:W43 D43:E43">
    <cfRule type="expression" priority="393" dxfId="0" stopIfTrue="1">
      <formula>$A43="*"</formula>
    </cfRule>
  </conditionalFormatting>
  <conditionalFormatting sqref="A44:B44 I44:W44 D44:E44">
    <cfRule type="expression" priority="392" dxfId="0" stopIfTrue="1">
      <formula>$A44="*"</formula>
    </cfRule>
  </conditionalFormatting>
  <conditionalFormatting sqref="A45:B45 I45:W45 D45:E45">
    <cfRule type="expression" priority="391" dxfId="0" stopIfTrue="1">
      <formula>$A45="*"</formula>
    </cfRule>
  </conditionalFormatting>
  <conditionalFormatting sqref="A46:B46 I46:W46 D46:E46">
    <cfRule type="expression" priority="390" dxfId="0" stopIfTrue="1">
      <formula>$A46="*"</formula>
    </cfRule>
  </conditionalFormatting>
  <conditionalFormatting sqref="A47:E47 I47:W47">
    <cfRule type="expression" priority="389" dxfId="0" stopIfTrue="1">
      <formula>$A47="*"</formula>
    </cfRule>
  </conditionalFormatting>
  <conditionalFormatting sqref="A48:B48 H48:W48 D48:E48">
    <cfRule type="expression" priority="388" dxfId="0" stopIfTrue="1">
      <formula>$A48="*"</formula>
    </cfRule>
  </conditionalFormatting>
  <conditionalFormatting sqref="A49:B49 D49:W49">
    <cfRule type="expression" priority="387" dxfId="0" stopIfTrue="1">
      <formula>$A49="*"</formula>
    </cfRule>
  </conditionalFormatting>
  <conditionalFormatting sqref="A50:B50 I50:W50 D50:E50">
    <cfRule type="expression" priority="386" dxfId="0" stopIfTrue="1">
      <formula>$A50="*"</formula>
    </cfRule>
  </conditionalFormatting>
  <conditionalFormatting sqref="A51:B51 I51:W51 D51:E51">
    <cfRule type="expression" priority="385" dxfId="0" stopIfTrue="1">
      <formula>$A51="*"</formula>
    </cfRule>
  </conditionalFormatting>
  <conditionalFormatting sqref="A52:B52 I52:W52 D52:E52">
    <cfRule type="expression" priority="384" dxfId="0" stopIfTrue="1">
      <formula>$A52="*"</formula>
    </cfRule>
  </conditionalFormatting>
  <conditionalFormatting sqref="A53:B53 I53:W53 D53:E53">
    <cfRule type="expression" priority="383" dxfId="0" stopIfTrue="1">
      <formula>$A53="*"</formula>
    </cfRule>
  </conditionalFormatting>
  <conditionalFormatting sqref="A54:B54 I54:W54 D54:E54">
    <cfRule type="expression" priority="382" dxfId="0" stopIfTrue="1">
      <formula>$A54="*"</formula>
    </cfRule>
  </conditionalFormatting>
  <conditionalFormatting sqref="A55:B55 I55:W55 D55:E55">
    <cfRule type="expression" priority="381" dxfId="0" stopIfTrue="1">
      <formula>$A55="*"</formula>
    </cfRule>
  </conditionalFormatting>
  <conditionalFormatting sqref="A56:E56 I56:W56">
    <cfRule type="expression" priority="380" dxfId="0" stopIfTrue="1">
      <formula>$A56="*"</formula>
    </cfRule>
  </conditionalFormatting>
  <conditionalFormatting sqref="A57:B57 I57:W57 D57:G57">
    <cfRule type="expression" priority="379" dxfId="0" stopIfTrue="1">
      <formula>$A57="*"</formula>
    </cfRule>
  </conditionalFormatting>
  <conditionalFormatting sqref="A58:B58 D58:W58">
    <cfRule type="expression" priority="378" dxfId="0" stopIfTrue="1">
      <formula>$A58="*"</formula>
    </cfRule>
  </conditionalFormatting>
  <conditionalFormatting sqref="A59:B59 D59:W59">
    <cfRule type="expression" priority="377" dxfId="0" stopIfTrue="1">
      <formula>$A59="*"</formula>
    </cfRule>
  </conditionalFormatting>
  <conditionalFormatting sqref="A60:B60 D60:W60">
    <cfRule type="expression" priority="376" dxfId="0" stopIfTrue="1">
      <formula>$A60="*"</formula>
    </cfRule>
  </conditionalFormatting>
  <conditionalFormatting sqref="A61:B61 D61:W61">
    <cfRule type="expression" priority="375" dxfId="0" stopIfTrue="1">
      <formula>$A61="*"</formula>
    </cfRule>
  </conditionalFormatting>
  <conditionalFormatting sqref="A62:B62 D62:W62">
    <cfRule type="expression" priority="374" dxfId="0" stopIfTrue="1">
      <formula>$A62="*"</formula>
    </cfRule>
  </conditionalFormatting>
  <conditionalFormatting sqref="A63:B63 D63:W63">
    <cfRule type="expression" priority="373" dxfId="0" stopIfTrue="1">
      <formula>$A63="*"</formula>
    </cfRule>
  </conditionalFormatting>
  <conditionalFormatting sqref="A64:B64 D64:W64">
    <cfRule type="expression" priority="372" dxfId="0" stopIfTrue="1">
      <formula>$A64="*"</formula>
    </cfRule>
  </conditionalFormatting>
  <conditionalFormatting sqref="A65:B65 D65:W65">
    <cfRule type="expression" priority="371" dxfId="0" stopIfTrue="1">
      <formula>$A65="*"</formula>
    </cfRule>
  </conditionalFormatting>
  <conditionalFormatting sqref="A66:B66 D66:W66">
    <cfRule type="expression" priority="370" dxfId="0" stopIfTrue="1">
      <formula>$A66="*"</formula>
    </cfRule>
  </conditionalFormatting>
  <conditionalFormatting sqref="A67:B67 D67:W67">
    <cfRule type="expression" priority="369" dxfId="0" stopIfTrue="1">
      <formula>$A67="*"</formula>
    </cfRule>
  </conditionalFormatting>
  <conditionalFormatting sqref="A68:W68">
    <cfRule type="expression" priority="368" dxfId="0" stopIfTrue="1">
      <formula>$A68="*"</formula>
    </cfRule>
  </conditionalFormatting>
  <conditionalFormatting sqref="A69:B69 D69:W69">
    <cfRule type="expression" priority="367" dxfId="0" stopIfTrue="1">
      <formula>$A69="*"</formula>
    </cfRule>
  </conditionalFormatting>
  <conditionalFormatting sqref="A70:B70 D70:W70">
    <cfRule type="expression" priority="366" dxfId="0" stopIfTrue="1">
      <formula>$A70="*"</formula>
    </cfRule>
  </conditionalFormatting>
  <conditionalFormatting sqref="A71:B71 D71:W71">
    <cfRule type="expression" priority="365" dxfId="0" stopIfTrue="1">
      <formula>$A71="*"</formula>
    </cfRule>
  </conditionalFormatting>
  <conditionalFormatting sqref="A72:B72 D72:W72">
    <cfRule type="expression" priority="364" dxfId="0" stopIfTrue="1">
      <formula>$A72="*"</formula>
    </cfRule>
  </conditionalFormatting>
  <conditionalFormatting sqref="A73:B73 D73:W73">
    <cfRule type="expression" priority="363" dxfId="0" stopIfTrue="1">
      <formula>$A73="*"</formula>
    </cfRule>
  </conditionalFormatting>
  <conditionalFormatting sqref="A74:B74 D74:W74">
    <cfRule type="expression" priority="362" dxfId="0" stopIfTrue="1">
      <formula>$A74="*"</formula>
    </cfRule>
  </conditionalFormatting>
  <conditionalFormatting sqref="A75:B75 D75:W75">
    <cfRule type="expression" priority="361" dxfId="0" stopIfTrue="1">
      <formula>$A75="*"</formula>
    </cfRule>
  </conditionalFormatting>
  <conditionalFormatting sqref="A76:B76 D76:W76">
    <cfRule type="expression" priority="360" dxfId="0" stopIfTrue="1">
      <formula>$A76="*"</formula>
    </cfRule>
  </conditionalFormatting>
  <conditionalFormatting sqref="A77:B77 D77:W77">
    <cfRule type="expression" priority="359" dxfId="0" stopIfTrue="1">
      <formula>$A77="*"</formula>
    </cfRule>
  </conditionalFormatting>
  <conditionalFormatting sqref="A78:B78 D78:W78">
    <cfRule type="expression" priority="358" dxfId="0" stopIfTrue="1">
      <formula>$A78="*"</formula>
    </cfRule>
  </conditionalFormatting>
  <conditionalFormatting sqref="A79:B79 D79:W79">
    <cfRule type="expression" priority="357" dxfId="0" stopIfTrue="1">
      <formula>$A79="*"</formula>
    </cfRule>
  </conditionalFormatting>
  <conditionalFormatting sqref="A80:B80 D80:W80">
    <cfRule type="expression" priority="356" dxfId="0" stopIfTrue="1">
      <formula>$A80="*"</formula>
    </cfRule>
  </conditionalFormatting>
  <conditionalFormatting sqref="A81:B81 D81:W81">
    <cfRule type="expression" priority="355" dxfId="0" stopIfTrue="1">
      <formula>$A81="*"</formula>
    </cfRule>
  </conditionalFormatting>
  <conditionalFormatting sqref="A82:B82 D82:W82">
    <cfRule type="expression" priority="354" dxfId="0" stopIfTrue="1">
      <formula>$A82="*"</formula>
    </cfRule>
  </conditionalFormatting>
  <conditionalFormatting sqref="A83:B83 D83:W83">
    <cfRule type="expression" priority="353" dxfId="0" stopIfTrue="1">
      <formula>$A83="*"</formula>
    </cfRule>
  </conditionalFormatting>
  <conditionalFormatting sqref="A84:B84 D84:W84">
    <cfRule type="expression" priority="352" dxfId="0" stopIfTrue="1">
      <formula>$A84="*"</formula>
    </cfRule>
  </conditionalFormatting>
  <conditionalFormatting sqref="A85:B85 D85:W85">
    <cfRule type="expression" priority="351" dxfId="0" stopIfTrue="1">
      <formula>$A85="*"</formula>
    </cfRule>
  </conditionalFormatting>
  <conditionalFormatting sqref="A86:B86 D86:W86">
    <cfRule type="expression" priority="350" dxfId="0" stopIfTrue="1">
      <formula>$A86="*"</formula>
    </cfRule>
  </conditionalFormatting>
  <conditionalFormatting sqref="A87:B87 D87:W87">
    <cfRule type="expression" priority="349" dxfId="0" stopIfTrue="1">
      <formula>$A87="*"</formula>
    </cfRule>
  </conditionalFormatting>
  <conditionalFormatting sqref="A88:B88 D88:W88">
    <cfRule type="expression" priority="348" dxfId="0" stopIfTrue="1">
      <formula>$A88="*"</formula>
    </cfRule>
  </conditionalFormatting>
  <conditionalFormatting sqref="A89:B89 D89:W89">
    <cfRule type="expression" priority="347" dxfId="0" stopIfTrue="1">
      <formula>$A89="*"</formula>
    </cfRule>
  </conditionalFormatting>
  <conditionalFormatting sqref="A90:B90 D90:W90">
    <cfRule type="expression" priority="346" dxfId="0" stopIfTrue="1">
      <formula>$A90="*"</formula>
    </cfRule>
  </conditionalFormatting>
  <conditionalFormatting sqref="A91:B91 D91:W91">
    <cfRule type="expression" priority="345" dxfId="0" stopIfTrue="1">
      <formula>$A91="*"</formula>
    </cfRule>
  </conditionalFormatting>
  <conditionalFormatting sqref="A92:B92 D92:W92">
    <cfRule type="expression" priority="344" dxfId="0" stopIfTrue="1">
      <formula>$A92="*"</formula>
    </cfRule>
  </conditionalFormatting>
  <conditionalFormatting sqref="A93:B93 D93:W93">
    <cfRule type="expression" priority="343" dxfId="0" stopIfTrue="1">
      <formula>$A93="*"</formula>
    </cfRule>
  </conditionalFormatting>
  <conditionalFormatting sqref="A94:B94 D94:W94">
    <cfRule type="expression" priority="342" dxfId="0" stopIfTrue="1">
      <formula>$A94="*"</formula>
    </cfRule>
  </conditionalFormatting>
  <conditionalFormatting sqref="A95:B95 D95:W95">
    <cfRule type="expression" priority="341" dxfId="0" stopIfTrue="1">
      <formula>$A95="*"</formula>
    </cfRule>
  </conditionalFormatting>
  <conditionalFormatting sqref="A96:B96 D96:W96">
    <cfRule type="expression" priority="340" dxfId="0" stopIfTrue="1">
      <formula>$A96="*"</formula>
    </cfRule>
  </conditionalFormatting>
  <conditionalFormatting sqref="A97:B97 D97:W97">
    <cfRule type="expression" priority="339" dxfId="0" stopIfTrue="1">
      <formula>$A97="*"</formula>
    </cfRule>
  </conditionalFormatting>
  <conditionalFormatting sqref="A98:B98 D98:W98">
    <cfRule type="expression" priority="338" dxfId="0" stopIfTrue="1">
      <formula>$A98="*"</formula>
    </cfRule>
  </conditionalFormatting>
  <conditionalFormatting sqref="A99:B99 D99:W99">
    <cfRule type="expression" priority="337" dxfId="0" stopIfTrue="1">
      <formula>$A99="*"</formula>
    </cfRule>
  </conditionalFormatting>
  <conditionalFormatting sqref="A100:B100 D100:W100">
    <cfRule type="expression" priority="336" dxfId="0" stopIfTrue="1">
      <formula>$A100="*"</formula>
    </cfRule>
  </conditionalFormatting>
  <conditionalFormatting sqref="A101:B101 D101:W101">
    <cfRule type="expression" priority="335" dxfId="0" stopIfTrue="1">
      <formula>$A101="*"</formula>
    </cfRule>
  </conditionalFormatting>
  <conditionalFormatting sqref="A102:B102 D102:W102">
    <cfRule type="expression" priority="334" dxfId="0" stopIfTrue="1">
      <formula>$A102="*"</formula>
    </cfRule>
  </conditionalFormatting>
  <conditionalFormatting sqref="A103:B103 D103:W103">
    <cfRule type="expression" priority="333" dxfId="0" stopIfTrue="1">
      <formula>$A103="*"</formula>
    </cfRule>
  </conditionalFormatting>
  <conditionalFormatting sqref="A104:B104 D104:W104">
    <cfRule type="expression" priority="332" dxfId="0" stopIfTrue="1">
      <formula>$A104="*"</formula>
    </cfRule>
  </conditionalFormatting>
  <conditionalFormatting sqref="A105:B105 D105:W105">
    <cfRule type="expression" priority="331" dxfId="0" stopIfTrue="1">
      <formula>$A105="*"</formula>
    </cfRule>
  </conditionalFormatting>
  <conditionalFormatting sqref="A106:B106 D106:W106">
    <cfRule type="expression" priority="330" dxfId="0" stopIfTrue="1">
      <formula>$A106="*"</formula>
    </cfRule>
  </conditionalFormatting>
  <conditionalFormatting sqref="A107:B107 D107:W107">
    <cfRule type="expression" priority="329" dxfId="0" stopIfTrue="1">
      <formula>$A107="*"</formula>
    </cfRule>
  </conditionalFormatting>
  <conditionalFormatting sqref="A108:B108 D108:W108">
    <cfRule type="expression" priority="328" dxfId="0" stopIfTrue="1">
      <formula>$A108="*"</formula>
    </cfRule>
  </conditionalFormatting>
  <conditionalFormatting sqref="A109:B109 D109:W109">
    <cfRule type="expression" priority="327" dxfId="0" stopIfTrue="1">
      <formula>$A109="*"</formula>
    </cfRule>
  </conditionalFormatting>
  <conditionalFormatting sqref="A110:B110 D110:W110">
    <cfRule type="expression" priority="326" dxfId="0" stopIfTrue="1">
      <formula>$A110="*"</formula>
    </cfRule>
  </conditionalFormatting>
  <conditionalFormatting sqref="A111:B111 D111:W111">
    <cfRule type="expression" priority="325" dxfId="0" stopIfTrue="1">
      <formula>$A111="*"</formula>
    </cfRule>
  </conditionalFormatting>
  <conditionalFormatting sqref="A112:B112 D112:W112">
    <cfRule type="expression" priority="324" dxfId="0" stopIfTrue="1">
      <formula>$A112="*"</formula>
    </cfRule>
  </conditionalFormatting>
  <conditionalFormatting sqref="A113:B113 D113:W113">
    <cfRule type="expression" priority="323" dxfId="0" stopIfTrue="1">
      <formula>$A113="*"</formula>
    </cfRule>
  </conditionalFormatting>
  <conditionalFormatting sqref="A114:B114 D114:W114">
    <cfRule type="expression" priority="322" dxfId="0" stopIfTrue="1">
      <formula>$A114="*"</formula>
    </cfRule>
  </conditionalFormatting>
  <conditionalFormatting sqref="A115:B115 D115:W115">
    <cfRule type="expression" priority="321" dxfId="0" stopIfTrue="1">
      <formula>$A115="*"</formula>
    </cfRule>
  </conditionalFormatting>
  <conditionalFormatting sqref="A116:B116 D116:W116">
    <cfRule type="expression" priority="320" dxfId="0" stopIfTrue="1">
      <formula>$A116="*"</formula>
    </cfRule>
  </conditionalFormatting>
  <conditionalFormatting sqref="A117:W117">
    <cfRule type="expression" priority="319" dxfId="0" stopIfTrue="1">
      <formula>$A117="*"</formula>
    </cfRule>
  </conditionalFormatting>
  <conditionalFormatting sqref="A118:W118">
    <cfRule type="expression" priority="318" dxfId="0" stopIfTrue="1">
      <formula>$A118="*"</formula>
    </cfRule>
  </conditionalFormatting>
  <conditionalFormatting sqref="A119:W119">
    <cfRule type="expression" priority="317" dxfId="0" stopIfTrue="1">
      <formula>$A119="*"</formula>
    </cfRule>
  </conditionalFormatting>
  <conditionalFormatting sqref="A120:W120">
    <cfRule type="expression" priority="316" dxfId="0" stopIfTrue="1">
      <formula>$A120="*"</formula>
    </cfRule>
  </conditionalFormatting>
  <conditionalFormatting sqref="A121:W121">
    <cfRule type="expression" priority="315" dxfId="0" stopIfTrue="1">
      <formula>$A121="*"</formula>
    </cfRule>
  </conditionalFormatting>
  <conditionalFormatting sqref="A122:W122">
    <cfRule type="expression" priority="314" dxfId="0" stopIfTrue="1">
      <formula>$A122="*"</formula>
    </cfRule>
  </conditionalFormatting>
  <conditionalFormatting sqref="A123:W123">
    <cfRule type="expression" priority="313" dxfId="0" stopIfTrue="1">
      <formula>$A123="*"</formula>
    </cfRule>
  </conditionalFormatting>
  <conditionalFormatting sqref="A124:W124">
    <cfRule type="expression" priority="312" dxfId="0" stopIfTrue="1">
      <formula>$A124="*"</formula>
    </cfRule>
  </conditionalFormatting>
  <conditionalFormatting sqref="A125:W125">
    <cfRule type="expression" priority="311" dxfId="0" stopIfTrue="1">
      <formula>$A125="*"</formula>
    </cfRule>
  </conditionalFormatting>
  <conditionalFormatting sqref="A126:W126">
    <cfRule type="expression" priority="310" dxfId="0" stopIfTrue="1">
      <formula>$A126="*"</formula>
    </cfRule>
  </conditionalFormatting>
  <conditionalFormatting sqref="A127:W127">
    <cfRule type="expression" priority="309" dxfId="0" stopIfTrue="1">
      <formula>$A127="*"</formula>
    </cfRule>
  </conditionalFormatting>
  <conditionalFormatting sqref="A128:W128">
    <cfRule type="expression" priority="308" dxfId="0" stopIfTrue="1">
      <formula>$A128="*"</formula>
    </cfRule>
  </conditionalFormatting>
  <conditionalFormatting sqref="A129:W129">
    <cfRule type="expression" priority="307" dxfId="0" stopIfTrue="1">
      <formula>$A129="*"</formula>
    </cfRule>
  </conditionalFormatting>
  <conditionalFormatting sqref="A130:W130">
    <cfRule type="expression" priority="306" dxfId="0" stopIfTrue="1">
      <formula>$A130="*"</formula>
    </cfRule>
  </conditionalFormatting>
  <conditionalFormatting sqref="A131:W131">
    <cfRule type="expression" priority="305" dxfId="0" stopIfTrue="1">
      <formula>$A131="*"</formula>
    </cfRule>
  </conditionalFormatting>
  <conditionalFormatting sqref="A132:W132">
    <cfRule type="expression" priority="304" dxfId="0" stopIfTrue="1">
      <formula>$A132="*"</formula>
    </cfRule>
  </conditionalFormatting>
  <conditionalFormatting sqref="A133:W133">
    <cfRule type="expression" priority="303" dxfId="0" stopIfTrue="1">
      <formula>$A133="*"</formula>
    </cfRule>
  </conditionalFormatting>
  <conditionalFormatting sqref="A134:W134">
    <cfRule type="expression" priority="302" dxfId="0" stopIfTrue="1">
      <formula>$A134="*"</formula>
    </cfRule>
  </conditionalFormatting>
  <conditionalFormatting sqref="A135:W135">
    <cfRule type="expression" priority="301" dxfId="0" stopIfTrue="1">
      <formula>$A135="*"</formula>
    </cfRule>
  </conditionalFormatting>
  <conditionalFormatting sqref="A136:W136">
    <cfRule type="expression" priority="300" dxfId="0" stopIfTrue="1">
      <formula>$A136="*"</formula>
    </cfRule>
  </conditionalFormatting>
  <conditionalFormatting sqref="A137:W137">
    <cfRule type="expression" priority="299" dxfId="0" stopIfTrue="1">
      <formula>$A137="*"</formula>
    </cfRule>
  </conditionalFormatting>
  <conditionalFormatting sqref="A138:W138">
    <cfRule type="expression" priority="298" dxfId="0" stopIfTrue="1">
      <formula>$A138="*"</formula>
    </cfRule>
  </conditionalFormatting>
  <conditionalFormatting sqref="A139:W139">
    <cfRule type="expression" priority="297" dxfId="0" stopIfTrue="1">
      <formula>$A139="*"</formula>
    </cfRule>
  </conditionalFormatting>
  <conditionalFormatting sqref="A140:W140">
    <cfRule type="expression" priority="296" dxfId="0" stopIfTrue="1">
      <formula>$A140="*"</formula>
    </cfRule>
  </conditionalFormatting>
  <conditionalFormatting sqref="A141:W141">
    <cfRule type="expression" priority="295" dxfId="0" stopIfTrue="1">
      <formula>$A141="*"</formula>
    </cfRule>
  </conditionalFormatting>
  <conditionalFormatting sqref="A142:W142">
    <cfRule type="expression" priority="294" dxfId="0" stopIfTrue="1">
      <formula>$A142="*"</formula>
    </cfRule>
  </conditionalFormatting>
  <conditionalFormatting sqref="A143:W143">
    <cfRule type="expression" priority="293" dxfId="0" stopIfTrue="1">
      <formula>$A143="*"</formula>
    </cfRule>
  </conditionalFormatting>
  <conditionalFormatting sqref="A144:W144">
    <cfRule type="expression" priority="292" dxfId="0" stopIfTrue="1">
      <formula>$A144="*"</formula>
    </cfRule>
  </conditionalFormatting>
  <conditionalFormatting sqref="A145:W145">
    <cfRule type="expression" priority="291" dxfId="0" stopIfTrue="1">
      <formula>$A145="*"</formula>
    </cfRule>
  </conditionalFormatting>
  <conditionalFormatting sqref="A146:W146">
    <cfRule type="expression" priority="290" dxfId="0" stopIfTrue="1">
      <formula>$A146="*"</formula>
    </cfRule>
  </conditionalFormatting>
  <conditionalFormatting sqref="A147:W147">
    <cfRule type="expression" priority="289" dxfId="0" stopIfTrue="1">
      <formula>$A147="*"</formula>
    </cfRule>
  </conditionalFormatting>
  <conditionalFormatting sqref="A148:W148">
    <cfRule type="expression" priority="288" dxfId="0" stopIfTrue="1">
      <formula>$A148="*"</formula>
    </cfRule>
  </conditionalFormatting>
  <conditionalFormatting sqref="A149:W149">
    <cfRule type="expression" priority="287" dxfId="0" stopIfTrue="1">
      <formula>$A149="*"</formula>
    </cfRule>
  </conditionalFormatting>
  <conditionalFormatting sqref="A150:W150">
    <cfRule type="expression" priority="286" dxfId="0" stopIfTrue="1">
      <formula>$A150="*"</formula>
    </cfRule>
  </conditionalFormatting>
  <conditionalFormatting sqref="A151:W151">
    <cfRule type="expression" priority="285" dxfId="0" stopIfTrue="1">
      <formula>$A151="*"</formula>
    </cfRule>
  </conditionalFormatting>
  <conditionalFormatting sqref="A152:W152">
    <cfRule type="expression" priority="284" dxfId="0" stopIfTrue="1">
      <formula>$A152="*"</formula>
    </cfRule>
  </conditionalFormatting>
  <conditionalFormatting sqref="A153:W153">
    <cfRule type="expression" priority="283" dxfId="0" stopIfTrue="1">
      <formula>$A153="*"</formula>
    </cfRule>
  </conditionalFormatting>
  <conditionalFormatting sqref="A154:W154">
    <cfRule type="expression" priority="282" dxfId="0" stopIfTrue="1">
      <formula>$A154="*"</formula>
    </cfRule>
  </conditionalFormatting>
  <conditionalFormatting sqref="A155:W155">
    <cfRule type="expression" priority="281" dxfId="0" stopIfTrue="1">
      <formula>$A155="*"</formula>
    </cfRule>
  </conditionalFormatting>
  <conditionalFormatting sqref="A156:W156">
    <cfRule type="expression" priority="280" dxfId="0" stopIfTrue="1">
      <formula>$A156="*"</formula>
    </cfRule>
  </conditionalFormatting>
  <conditionalFormatting sqref="A157:W157">
    <cfRule type="expression" priority="279" dxfId="0" stopIfTrue="1">
      <formula>$A157="*"</formula>
    </cfRule>
  </conditionalFormatting>
  <conditionalFormatting sqref="A158:W158">
    <cfRule type="expression" priority="278" dxfId="0" stopIfTrue="1">
      <formula>$A158="*"</formula>
    </cfRule>
  </conditionalFormatting>
  <conditionalFormatting sqref="A159:W159">
    <cfRule type="expression" priority="277" dxfId="0" stopIfTrue="1">
      <formula>$A159="*"</formula>
    </cfRule>
  </conditionalFormatting>
  <conditionalFormatting sqref="A160:W160">
    <cfRule type="expression" priority="276" dxfId="0" stopIfTrue="1">
      <formula>$A160="*"</formula>
    </cfRule>
  </conditionalFormatting>
  <conditionalFormatting sqref="A161:W161">
    <cfRule type="expression" priority="275" dxfId="0" stopIfTrue="1">
      <formula>$A161="*"</formula>
    </cfRule>
  </conditionalFormatting>
  <conditionalFormatting sqref="A162:W162">
    <cfRule type="expression" priority="274" dxfId="0" stopIfTrue="1">
      <formula>$A162="*"</formula>
    </cfRule>
  </conditionalFormatting>
  <conditionalFormatting sqref="A163:W163">
    <cfRule type="expression" priority="273" dxfId="0" stopIfTrue="1">
      <formula>$A163="*"</formula>
    </cfRule>
  </conditionalFormatting>
  <conditionalFormatting sqref="A164:W164">
    <cfRule type="expression" priority="272" dxfId="0" stopIfTrue="1">
      <formula>$A164="*"</formula>
    </cfRule>
  </conditionalFormatting>
  <conditionalFormatting sqref="A165:W165">
    <cfRule type="expression" priority="271" dxfId="0" stopIfTrue="1">
      <formula>$A165="*"</formula>
    </cfRule>
  </conditionalFormatting>
  <conditionalFormatting sqref="A166:W166">
    <cfRule type="expression" priority="270" dxfId="0" stopIfTrue="1">
      <formula>$A166="*"</formula>
    </cfRule>
  </conditionalFormatting>
  <conditionalFormatting sqref="E24">
    <cfRule type="expression" priority="243" dxfId="0" stopIfTrue="1">
      <formula>$A24="*"</formula>
    </cfRule>
  </conditionalFormatting>
  <conditionalFormatting sqref="E18">
    <cfRule type="expression" priority="242" dxfId="0" stopIfTrue="1">
      <formula>$A18="*"</formula>
    </cfRule>
  </conditionalFormatting>
  <conditionalFormatting sqref="C10">
    <cfRule type="expression" priority="241" dxfId="0" stopIfTrue="1">
      <formula>$A10="*"</formula>
    </cfRule>
  </conditionalFormatting>
  <conditionalFormatting sqref="F10">
    <cfRule type="expression" priority="240" dxfId="0" stopIfTrue="1">
      <formula>$A10="*"</formula>
    </cfRule>
  </conditionalFormatting>
  <conditionalFormatting sqref="F11">
    <cfRule type="expression" priority="239" dxfId="0" stopIfTrue="1">
      <formula>$A11="*"</formula>
    </cfRule>
  </conditionalFormatting>
  <conditionalFormatting sqref="F12">
    <cfRule type="expression" priority="238" dxfId="0" stopIfTrue="1">
      <formula>$A12="*"</formula>
    </cfRule>
  </conditionalFormatting>
  <conditionalFormatting sqref="F13">
    <cfRule type="expression" priority="237" dxfId="0" stopIfTrue="1">
      <formula>$A13="*"</formula>
    </cfRule>
  </conditionalFormatting>
  <conditionalFormatting sqref="F14">
    <cfRule type="expression" priority="236" dxfId="0" stopIfTrue="1">
      <formula>$A14="*"</formula>
    </cfRule>
  </conditionalFormatting>
  <conditionalFormatting sqref="F15">
    <cfRule type="expression" priority="235" dxfId="0" stopIfTrue="1">
      <formula>$A15="*"</formula>
    </cfRule>
  </conditionalFormatting>
  <conditionalFormatting sqref="F16">
    <cfRule type="expression" priority="234" dxfId="0" stopIfTrue="1">
      <formula>$A16="*"</formula>
    </cfRule>
  </conditionalFormatting>
  <conditionalFormatting sqref="F17">
    <cfRule type="expression" priority="233" dxfId="0" stopIfTrue="1">
      <formula>$A17="*"</formula>
    </cfRule>
  </conditionalFormatting>
  <conditionalFormatting sqref="F18">
    <cfRule type="expression" priority="232" dxfId="0" stopIfTrue="1">
      <formula>$A18="*"</formula>
    </cfRule>
  </conditionalFormatting>
  <conditionalFormatting sqref="F19">
    <cfRule type="expression" priority="231" dxfId="0" stopIfTrue="1">
      <formula>$A19="*"</formula>
    </cfRule>
  </conditionalFormatting>
  <conditionalFormatting sqref="F20">
    <cfRule type="expression" priority="230" dxfId="0" stopIfTrue="1">
      <formula>$A20="*"</formula>
    </cfRule>
  </conditionalFormatting>
  <conditionalFormatting sqref="F21">
    <cfRule type="expression" priority="229" dxfId="0" stopIfTrue="1">
      <formula>$A21="*"</formula>
    </cfRule>
  </conditionalFormatting>
  <conditionalFormatting sqref="F22">
    <cfRule type="expression" priority="228" dxfId="0" stopIfTrue="1">
      <formula>$A22="*"</formula>
    </cfRule>
  </conditionalFormatting>
  <conditionalFormatting sqref="F23">
    <cfRule type="expression" priority="227" dxfId="0" stopIfTrue="1">
      <formula>$A23="*"</formula>
    </cfRule>
  </conditionalFormatting>
  <conditionalFormatting sqref="F24">
    <cfRule type="expression" priority="226" dxfId="0" stopIfTrue="1">
      <formula>$A24="*"</formula>
    </cfRule>
  </conditionalFormatting>
  <conditionalFormatting sqref="F48">
    <cfRule type="expression" priority="225" dxfId="0" stopIfTrue="1">
      <formula>$A48="*"</formula>
    </cfRule>
  </conditionalFormatting>
  <conditionalFormatting sqref="F47">
    <cfRule type="expression" priority="224" dxfId="0" stopIfTrue="1">
      <formula>$A47="*"</formula>
    </cfRule>
  </conditionalFormatting>
  <conditionalFormatting sqref="F46">
    <cfRule type="expression" priority="223" dxfId="0" stopIfTrue="1">
      <formula>$A46="*"</formula>
    </cfRule>
  </conditionalFormatting>
  <conditionalFormatting sqref="F45">
    <cfRule type="expression" priority="222" dxfId="0" stopIfTrue="1">
      <formula>$A45="*"</formula>
    </cfRule>
  </conditionalFormatting>
  <conditionalFormatting sqref="F44">
    <cfRule type="expression" priority="221" dxfId="0" stopIfTrue="1">
      <formula>$A44="*"</formula>
    </cfRule>
  </conditionalFormatting>
  <conditionalFormatting sqref="F43">
    <cfRule type="expression" priority="220" dxfId="0" stopIfTrue="1">
      <formula>$A43="*"</formula>
    </cfRule>
  </conditionalFormatting>
  <conditionalFormatting sqref="F42">
    <cfRule type="expression" priority="219" dxfId="0" stopIfTrue="1">
      <formula>$A42="*"</formula>
    </cfRule>
  </conditionalFormatting>
  <conditionalFormatting sqref="F41">
    <cfRule type="expression" priority="218" dxfId="0" stopIfTrue="1">
      <formula>$A41="*"</formula>
    </cfRule>
  </conditionalFormatting>
  <conditionalFormatting sqref="F40">
    <cfRule type="expression" priority="217" dxfId="0" stopIfTrue="1">
      <formula>$A40="*"</formula>
    </cfRule>
  </conditionalFormatting>
  <conditionalFormatting sqref="G10">
    <cfRule type="expression" priority="215" dxfId="0" stopIfTrue="1">
      <formula>$A10="*"</formula>
    </cfRule>
  </conditionalFormatting>
  <conditionalFormatting sqref="G11">
    <cfRule type="expression" priority="214" dxfId="0" stopIfTrue="1">
      <formula>$A11="*"</formula>
    </cfRule>
  </conditionalFormatting>
  <conditionalFormatting sqref="G12">
    <cfRule type="expression" priority="213" dxfId="0" stopIfTrue="1">
      <formula>$A12="*"</formula>
    </cfRule>
  </conditionalFormatting>
  <conditionalFormatting sqref="G13">
    <cfRule type="expression" priority="212" dxfId="0" stopIfTrue="1">
      <formula>$A13="*"</formula>
    </cfRule>
  </conditionalFormatting>
  <conditionalFormatting sqref="G14">
    <cfRule type="expression" priority="211" dxfId="0" stopIfTrue="1">
      <formula>$A14="*"</formula>
    </cfRule>
  </conditionalFormatting>
  <conditionalFormatting sqref="G15">
    <cfRule type="expression" priority="210" dxfId="0" stopIfTrue="1">
      <formula>$A15="*"</formula>
    </cfRule>
  </conditionalFormatting>
  <conditionalFormatting sqref="G16">
    <cfRule type="expression" priority="209" dxfId="0" stopIfTrue="1">
      <formula>$A16="*"</formula>
    </cfRule>
  </conditionalFormatting>
  <conditionalFormatting sqref="G17">
    <cfRule type="expression" priority="208" dxfId="0" stopIfTrue="1">
      <formula>$A17="*"</formula>
    </cfRule>
  </conditionalFormatting>
  <conditionalFormatting sqref="G18">
    <cfRule type="expression" priority="207" dxfId="0" stopIfTrue="1">
      <formula>$A18="*"</formula>
    </cfRule>
  </conditionalFormatting>
  <conditionalFormatting sqref="G19">
    <cfRule type="expression" priority="206" dxfId="0" stopIfTrue="1">
      <formula>$A19="*"</formula>
    </cfRule>
  </conditionalFormatting>
  <conditionalFormatting sqref="G20">
    <cfRule type="expression" priority="205" dxfId="0" stopIfTrue="1">
      <formula>$A20="*"</formula>
    </cfRule>
  </conditionalFormatting>
  <conditionalFormatting sqref="G21">
    <cfRule type="expression" priority="204" dxfId="0" stopIfTrue="1">
      <formula>$A21="*"</formula>
    </cfRule>
  </conditionalFormatting>
  <conditionalFormatting sqref="G22">
    <cfRule type="expression" priority="203" dxfId="0" stopIfTrue="1">
      <formula>$A22="*"</formula>
    </cfRule>
  </conditionalFormatting>
  <conditionalFormatting sqref="G23">
    <cfRule type="expression" priority="202" dxfId="0" stopIfTrue="1">
      <formula>$A23="*"</formula>
    </cfRule>
  </conditionalFormatting>
  <conditionalFormatting sqref="G24">
    <cfRule type="expression" priority="201" dxfId="0" stopIfTrue="1">
      <formula>$A24="*"</formula>
    </cfRule>
  </conditionalFormatting>
  <conditionalFormatting sqref="H10">
    <cfRule type="expression" priority="200" dxfId="0" stopIfTrue="1">
      <formula>$A10="*"</formula>
    </cfRule>
  </conditionalFormatting>
  <conditionalFormatting sqref="H11">
    <cfRule type="expression" priority="199" dxfId="0" stopIfTrue="1">
      <formula>$A11="*"</formula>
    </cfRule>
  </conditionalFormatting>
  <conditionalFormatting sqref="H12">
    <cfRule type="expression" priority="198" dxfId="0" stopIfTrue="1">
      <formula>$A12="*"</formula>
    </cfRule>
  </conditionalFormatting>
  <conditionalFormatting sqref="H13">
    <cfRule type="expression" priority="197" dxfId="0" stopIfTrue="1">
      <formula>$A13="*"</formula>
    </cfRule>
  </conditionalFormatting>
  <conditionalFormatting sqref="H14">
    <cfRule type="expression" priority="196" dxfId="0" stopIfTrue="1">
      <formula>$A14="*"</formula>
    </cfRule>
  </conditionalFormatting>
  <conditionalFormatting sqref="H15">
    <cfRule type="expression" priority="195" dxfId="0" stopIfTrue="1">
      <formula>$A15="*"</formula>
    </cfRule>
  </conditionalFormatting>
  <conditionalFormatting sqref="H16">
    <cfRule type="expression" priority="194" dxfId="0" stopIfTrue="1">
      <formula>$A16="*"</formula>
    </cfRule>
  </conditionalFormatting>
  <conditionalFormatting sqref="H17">
    <cfRule type="expression" priority="193" dxfId="0" stopIfTrue="1">
      <formula>$A17="*"</formula>
    </cfRule>
  </conditionalFormatting>
  <conditionalFormatting sqref="H18">
    <cfRule type="expression" priority="192" dxfId="0" stopIfTrue="1">
      <formula>$A18="*"</formula>
    </cfRule>
  </conditionalFormatting>
  <conditionalFormatting sqref="H19">
    <cfRule type="expression" priority="191" dxfId="0" stopIfTrue="1">
      <formula>$A19="*"</formula>
    </cfRule>
  </conditionalFormatting>
  <conditionalFormatting sqref="H20">
    <cfRule type="expression" priority="190" dxfId="0" stopIfTrue="1">
      <formula>$A20="*"</formula>
    </cfRule>
  </conditionalFormatting>
  <conditionalFormatting sqref="H21">
    <cfRule type="expression" priority="189" dxfId="0" stopIfTrue="1">
      <formula>$A21="*"</formula>
    </cfRule>
  </conditionalFormatting>
  <conditionalFormatting sqref="H22">
    <cfRule type="expression" priority="188" dxfId="0" stopIfTrue="1">
      <formula>$A22="*"</formula>
    </cfRule>
  </conditionalFormatting>
  <conditionalFormatting sqref="H23">
    <cfRule type="expression" priority="187" dxfId="0" stopIfTrue="1">
      <formula>$A23="*"</formula>
    </cfRule>
  </conditionalFormatting>
  <conditionalFormatting sqref="H24">
    <cfRule type="expression" priority="186" dxfId="0" stopIfTrue="1">
      <formula>$A24="*"</formula>
    </cfRule>
  </conditionalFormatting>
  <conditionalFormatting sqref="H25">
    <cfRule type="expression" priority="185" dxfId="0" stopIfTrue="1">
      <formula>$A25="*"</formula>
    </cfRule>
  </conditionalFormatting>
  <conditionalFormatting sqref="C13">
    <cfRule type="expression" priority="184" dxfId="0" stopIfTrue="1">
      <formula>$A13="*"</formula>
    </cfRule>
  </conditionalFormatting>
  <conditionalFormatting sqref="C14">
    <cfRule type="expression" priority="183" dxfId="0" stopIfTrue="1">
      <formula>$A14="*"</formula>
    </cfRule>
  </conditionalFormatting>
  <conditionalFormatting sqref="C15">
    <cfRule type="expression" priority="182" dxfId="0" stopIfTrue="1">
      <formula>$A15="*"</formula>
    </cfRule>
  </conditionalFormatting>
  <conditionalFormatting sqref="C16">
    <cfRule type="expression" priority="181" dxfId="0" stopIfTrue="1">
      <formula>$A16="*"</formula>
    </cfRule>
  </conditionalFormatting>
  <conditionalFormatting sqref="C17">
    <cfRule type="expression" priority="180" dxfId="0" stopIfTrue="1">
      <formula>$A17="*"</formula>
    </cfRule>
  </conditionalFormatting>
  <conditionalFormatting sqref="C18">
    <cfRule type="expression" priority="178" dxfId="0" stopIfTrue="1">
      <formula>$A18="*"</formula>
    </cfRule>
  </conditionalFormatting>
  <conditionalFormatting sqref="C19">
    <cfRule type="expression" priority="177" dxfId="0" stopIfTrue="1">
      <formula>$A19="*"</formula>
    </cfRule>
  </conditionalFormatting>
  <conditionalFormatting sqref="C20">
    <cfRule type="expression" priority="176" dxfId="0" stopIfTrue="1">
      <formula>$A20="*"</formula>
    </cfRule>
  </conditionalFormatting>
  <conditionalFormatting sqref="C21">
    <cfRule type="expression" priority="175" dxfId="0" stopIfTrue="1">
      <formula>$A21="*"</formula>
    </cfRule>
  </conditionalFormatting>
  <conditionalFormatting sqref="C22">
    <cfRule type="expression" priority="174" dxfId="0" stopIfTrue="1">
      <formula>$A22="*"</formula>
    </cfRule>
  </conditionalFormatting>
  <conditionalFormatting sqref="C23">
    <cfRule type="expression" priority="173" dxfId="0" stopIfTrue="1">
      <formula>$A23="*"</formula>
    </cfRule>
  </conditionalFormatting>
  <conditionalFormatting sqref="C24">
    <cfRule type="expression" priority="172" dxfId="0" stopIfTrue="1">
      <formula>$A24="*"</formula>
    </cfRule>
  </conditionalFormatting>
  <conditionalFormatting sqref="C25">
    <cfRule type="expression" priority="171" dxfId="0" stopIfTrue="1">
      <formula>$A25="*"</formula>
    </cfRule>
  </conditionalFormatting>
  <conditionalFormatting sqref="C26">
    <cfRule type="expression" priority="170" dxfId="0" stopIfTrue="1">
      <formula>$A26="*"</formula>
    </cfRule>
  </conditionalFormatting>
  <conditionalFormatting sqref="C27">
    <cfRule type="expression" priority="169" dxfId="0" stopIfTrue="1">
      <formula>$A27="*"</formula>
    </cfRule>
  </conditionalFormatting>
  <conditionalFormatting sqref="C28">
    <cfRule type="expression" priority="168" dxfId="0" stopIfTrue="1">
      <formula>$A28="*"</formula>
    </cfRule>
  </conditionalFormatting>
  <conditionalFormatting sqref="C29">
    <cfRule type="expression" priority="167" dxfId="0" stopIfTrue="1">
      <formula>$A29="*"</formula>
    </cfRule>
  </conditionalFormatting>
  <conditionalFormatting sqref="C30">
    <cfRule type="expression" priority="166" dxfId="0" stopIfTrue="1">
      <formula>$A30="*"</formula>
    </cfRule>
  </conditionalFormatting>
  <conditionalFormatting sqref="C31">
    <cfRule type="expression" priority="165" dxfId="0" stopIfTrue="1">
      <formula>$A31="*"</formula>
    </cfRule>
  </conditionalFormatting>
  <conditionalFormatting sqref="F25">
    <cfRule type="expression" priority="164" dxfId="0" stopIfTrue="1">
      <formula>$A25="*"</formula>
    </cfRule>
  </conditionalFormatting>
  <conditionalFormatting sqref="F26">
    <cfRule type="expression" priority="163" dxfId="0" stopIfTrue="1">
      <formula>$A26="*"</formula>
    </cfRule>
  </conditionalFormatting>
  <conditionalFormatting sqref="F27">
    <cfRule type="expression" priority="162" dxfId="0" stopIfTrue="1">
      <formula>$A27="*"</formula>
    </cfRule>
  </conditionalFormatting>
  <conditionalFormatting sqref="F28">
    <cfRule type="expression" priority="161" dxfId="0" stopIfTrue="1">
      <formula>$A28="*"</formula>
    </cfRule>
  </conditionalFormatting>
  <conditionalFormatting sqref="F29">
    <cfRule type="expression" priority="160" dxfId="0" stopIfTrue="1">
      <formula>$A29="*"</formula>
    </cfRule>
  </conditionalFormatting>
  <conditionalFormatting sqref="F30">
    <cfRule type="expression" priority="159" dxfId="0" stopIfTrue="1">
      <formula>$A30="*"</formula>
    </cfRule>
  </conditionalFormatting>
  <conditionalFormatting sqref="F31">
    <cfRule type="expression" priority="158" dxfId="0" stopIfTrue="1">
      <formula>$A31="*"</formula>
    </cfRule>
  </conditionalFormatting>
  <conditionalFormatting sqref="F32">
    <cfRule type="expression" priority="157" dxfId="0" stopIfTrue="1">
      <formula>$A32="*"</formula>
    </cfRule>
  </conditionalFormatting>
  <conditionalFormatting sqref="F33">
    <cfRule type="expression" priority="156" dxfId="0" stopIfTrue="1">
      <formula>$A33="*"</formula>
    </cfRule>
  </conditionalFormatting>
  <conditionalFormatting sqref="F34">
    <cfRule type="expression" priority="155" dxfId="0" stopIfTrue="1">
      <formula>$A34="*"</formula>
    </cfRule>
  </conditionalFormatting>
  <conditionalFormatting sqref="G25">
    <cfRule type="expression" priority="154" dxfId="0" stopIfTrue="1">
      <formula>$A25="*"</formula>
    </cfRule>
  </conditionalFormatting>
  <conditionalFormatting sqref="G26">
    <cfRule type="expression" priority="153" dxfId="0" stopIfTrue="1">
      <formula>$A26="*"</formula>
    </cfRule>
  </conditionalFormatting>
  <conditionalFormatting sqref="G27">
    <cfRule type="expression" priority="152" dxfId="0" stopIfTrue="1">
      <formula>$A27="*"</formula>
    </cfRule>
  </conditionalFormatting>
  <conditionalFormatting sqref="G28">
    <cfRule type="expression" priority="151" dxfId="0" stopIfTrue="1">
      <formula>$A28="*"</formula>
    </cfRule>
  </conditionalFormatting>
  <conditionalFormatting sqref="G29">
    <cfRule type="expression" priority="150" dxfId="0" stopIfTrue="1">
      <formula>$A29="*"</formula>
    </cfRule>
  </conditionalFormatting>
  <conditionalFormatting sqref="G30">
    <cfRule type="expression" priority="149" dxfId="0" stopIfTrue="1">
      <formula>$A30="*"</formula>
    </cfRule>
  </conditionalFormatting>
  <conditionalFormatting sqref="G31">
    <cfRule type="expression" priority="148" dxfId="0" stopIfTrue="1">
      <formula>$A31="*"</formula>
    </cfRule>
  </conditionalFormatting>
  <conditionalFormatting sqref="G32">
    <cfRule type="expression" priority="147" dxfId="0" stopIfTrue="1">
      <formula>$A32="*"</formula>
    </cfRule>
  </conditionalFormatting>
  <conditionalFormatting sqref="G33">
    <cfRule type="expression" priority="146" dxfId="0" stopIfTrue="1">
      <formula>$A33="*"</formula>
    </cfRule>
  </conditionalFormatting>
  <conditionalFormatting sqref="G34">
    <cfRule type="expression" priority="145" dxfId="0" stopIfTrue="1">
      <formula>$A34="*"</formula>
    </cfRule>
  </conditionalFormatting>
  <conditionalFormatting sqref="H26">
    <cfRule type="expression" priority="144" dxfId="0" stopIfTrue="1">
      <formula>$A26="*"</formula>
    </cfRule>
  </conditionalFormatting>
  <conditionalFormatting sqref="H27">
    <cfRule type="expression" priority="143" dxfId="0" stopIfTrue="1">
      <formula>$A27="*"</formula>
    </cfRule>
  </conditionalFormatting>
  <conditionalFormatting sqref="H28">
    <cfRule type="expression" priority="142" dxfId="0" stopIfTrue="1">
      <formula>$A28="*"</formula>
    </cfRule>
  </conditionalFormatting>
  <conditionalFormatting sqref="H29">
    <cfRule type="expression" priority="141" dxfId="0" stopIfTrue="1">
      <formula>$A29="*"</formula>
    </cfRule>
  </conditionalFormatting>
  <conditionalFormatting sqref="H30">
    <cfRule type="expression" priority="140" dxfId="0" stopIfTrue="1">
      <formula>$A30="*"</formula>
    </cfRule>
  </conditionalFormatting>
  <conditionalFormatting sqref="H31">
    <cfRule type="expression" priority="139" dxfId="0" stopIfTrue="1">
      <formula>$A31="*"</formula>
    </cfRule>
  </conditionalFormatting>
  <conditionalFormatting sqref="H32">
    <cfRule type="expression" priority="138" dxfId="0" stopIfTrue="1">
      <formula>$A32="*"</formula>
    </cfRule>
  </conditionalFormatting>
  <conditionalFormatting sqref="H33">
    <cfRule type="expression" priority="137" dxfId="0" stopIfTrue="1">
      <formula>$A33="*"</formula>
    </cfRule>
  </conditionalFormatting>
  <conditionalFormatting sqref="H34">
    <cfRule type="expression" priority="136" dxfId="0" stopIfTrue="1">
      <formula>$A34="*"</formula>
    </cfRule>
  </conditionalFormatting>
  <conditionalFormatting sqref="C32">
    <cfRule type="expression" priority="135" dxfId="0" stopIfTrue="1">
      <formula>$A32="*"</formula>
    </cfRule>
  </conditionalFormatting>
  <conditionalFormatting sqref="C33">
    <cfRule type="expression" priority="134" dxfId="0" stopIfTrue="1">
      <formula>$A33="*"</formula>
    </cfRule>
  </conditionalFormatting>
  <conditionalFormatting sqref="C34">
    <cfRule type="expression" priority="133" dxfId="0" stopIfTrue="1">
      <formula>$A34="*"</formula>
    </cfRule>
  </conditionalFormatting>
  <conditionalFormatting sqref="C35">
    <cfRule type="expression" priority="132" dxfId="0" stopIfTrue="1">
      <formula>$A35="*"</formula>
    </cfRule>
  </conditionalFormatting>
  <conditionalFormatting sqref="F35">
    <cfRule type="expression" priority="131" dxfId="0" stopIfTrue="1">
      <formula>$A35="*"</formula>
    </cfRule>
  </conditionalFormatting>
  <conditionalFormatting sqref="F36">
    <cfRule type="expression" priority="130" dxfId="0" stopIfTrue="1">
      <formula>$A36="*"</formula>
    </cfRule>
  </conditionalFormatting>
  <conditionalFormatting sqref="F37">
    <cfRule type="expression" priority="129" dxfId="0" stopIfTrue="1">
      <formula>$A37="*"</formula>
    </cfRule>
  </conditionalFormatting>
  <conditionalFormatting sqref="F38">
    <cfRule type="expression" priority="128" dxfId="0" stopIfTrue="1">
      <formula>$A38="*"</formula>
    </cfRule>
  </conditionalFormatting>
  <conditionalFormatting sqref="F39">
    <cfRule type="expression" priority="127" dxfId="0" stopIfTrue="1">
      <formula>$A39="*"</formula>
    </cfRule>
  </conditionalFormatting>
  <conditionalFormatting sqref="G35">
    <cfRule type="expression" priority="126" dxfId="0" stopIfTrue="1">
      <formula>$A35="*"</formula>
    </cfRule>
  </conditionalFormatting>
  <conditionalFormatting sqref="G36">
    <cfRule type="expression" priority="125" dxfId="0" stopIfTrue="1">
      <formula>$A36="*"</formula>
    </cfRule>
  </conditionalFormatting>
  <conditionalFormatting sqref="G37">
    <cfRule type="expression" priority="124" dxfId="0" stopIfTrue="1">
      <formula>$A37="*"</formula>
    </cfRule>
  </conditionalFormatting>
  <conditionalFormatting sqref="G38">
    <cfRule type="expression" priority="123" dxfId="0" stopIfTrue="1">
      <formula>$A38="*"</formula>
    </cfRule>
  </conditionalFormatting>
  <conditionalFormatting sqref="G39">
    <cfRule type="expression" priority="122" dxfId="0" stopIfTrue="1">
      <formula>$A39="*"</formula>
    </cfRule>
  </conditionalFormatting>
  <conditionalFormatting sqref="G40">
    <cfRule type="expression" priority="121" dxfId="0" stopIfTrue="1">
      <formula>$A40="*"</formula>
    </cfRule>
  </conditionalFormatting>
  <conditionalFormatting sqref="G41">
    <cfRule type="expression" priority="120" dxfId="0" stopIfTrue="1">
      <formula>$A41="*"</formula>
    </cfRule>
  </conditionalFormatting>
  <conditionalFormatting sqref="G42">
    <cfRule type="expression" priority="119" dxfId="0" stopIfTrue="1">
      <formula>$A42="*"</formula>
    </cfRule>
  </conditionalFormatting>
  <conditionalFormatting sqref="G43">
    <cfRule type="expression" priority="118" dxfId="0" stopIfTrue="1">
      <formula>$A43="*"</formula>
    </cfRule>
  </conditionalFormatting>
  <conditionalFormatting sqref="G44">
    <cfRule type="expression" priority="117" dxfId="0" stopIfTrue="1">
      <formula>$A44="*"</formula>
    </cfRule>
  </conditionalFormatting>
  <conditionalFormatting sqref="G45">
    <cfRule type="expression" priority="116" dxfId="0" stopIfTrue="1">
      <formula>$A45="*"</formula>
    </cfRule>
  </conditionalFormatting>
  <conditionalFormatting sqref="G46">
    <cfRule type="expression" priority="115" dxfId="0" stopIfTrue="1">
      <formula>$A46="*"</formula>
    </cfRule>
  </conditionalFormatting>
  <conditionalFormatting sqref="G47">
    <cfRule type="expression" priority="114" dxfId="0" stopIfTrue="1">
      <formula>$A47="*"</formula>
    </cfRule>
  </conditionalFormatting>
  <conditionalFormatting sqref="G48">
    <cfRule type="expression" priority="113" dxfId="0" stopIfTrue="1">
      <formula>$A48="*"</formula>
    </cfRule>
  </conditionalFormatting>
  <conditionalFormatting sqref="H47">
    <cfRule type="expression" priority="112" dxfId="0" stopIfTrue="1">
      <formula>$A47="*"</formula>
    </cfRule>
  </conditionalFormatting>
  <conditionalFormatting sqref="H46">
    <cfRule type="expression" priority="111" dxfId="0" stopIfTrue="1">
      <formula>$A46="*"</formula>
    </cfRule>
  </conditionalFormatting>
  <conditionalFormatting sqref="H45">
    <cfRule type="expression" priority="110" dxfId="0" stopIfTrue="1">
      <formula>$A45="*"</formula>
    </cfRule>
  </conditionalFormatting>
  <conditionalFormatting sqref="H44">
    <cfRule type="expression" priority="109" dxfId="0" stopIfTrue="1">
      <formula>$A44="*"</formula>
    </cfRule>
  </conditionalFormatting>
  <conditionalFormatting sqref="H43">
    <cfRule type="expression" priority="108" dxfId="0" stopIfTrue="1">
      <formula>$A43="*"</formula>
    </cfRule>
  </conditionalFormatting>
  <conditionalFormatting sqref="H42">
    <cfRule type="expression" priority="107" dxfId="0" stopIfTrue="1">
      <formula>$A42="*"</formula>
    </cfRule>
  </conditionalFormatting>
  <conditionalFormatting sqref="H41">
    <cfRule type="expression" priority="106" dxfId="0" stopIfTrue="1">
      <formula>$A41="*"</formula>
    </cfRule>
  </conditionalFormatting>
  <conditionalFormatting sqref="H40">
    <cfRule type="expression" priority="105" dxfId="0" stopIfTrue="1">
      <formula>$A40="*"</formula>
    </cfRule>
  </conditionalFormatting>
  <conditionalFormatting sqref="H39">
    <cfRule type="expression" priority="104" dxfId="0" stopIfTrue="1">
      <formula>$A39="*"</formula>
    </cfRule>
  </conditionalFormatting>
  <conditionalFormatting sqref="H38">
    <cfRule type="expression" priority="103" dxfId="0" stopIfTrue="1">
      <formula>$A38="*"</formula>
    </cfRule>
  </conditionalFormatting>
  <conditionalFormatting sqref="H37">
    <cfRule type="expression" priority="102" dxfId="0" stopIfTrue="1">
      <formula>$A37="*"</formula>
    </cfRule>
  </conditionalFormatting>
  <conditionalFormatting sqref="H36">
    <cfRule type="expression" priority="101" dxfId="0" stopIfTrue="1">
      <formula>$A36="*"</formula>
    </cfRule>
  </conditionalFormatting>
  <conditionalFormatting sqref="H35">
    <cfRule type="expression" priority="100" dxfId="0" stopIfTrue="1">
      <formula>$A35="*"</formula>
    </cfRule>
  </conditionalFormatting>
  <conditionalFormatting sqref="C37">
    <cfRule type="expression" priority="99" dxfId="0" stopIfTrue="1">
      <formula>$A37="*"</formula>
    </cfRule>
  </conditionalFormatting>
  <conditionalFormatting sqref="C40">
    <cfRule type="expression" priority="97" dxfId="0" stopIfTrue="1">
      <formula>$A40="*"</formula>
    </cfRule>
  </conditionalFormatting>
  <conditionalFormatting sqref="C41">
    <cfRule type="expression" priority="96" dxfId="0" stopIfTrue="1">
      <formula>$A41="*"</formula>
    </cfRule>
  </conditionalFormatting>
  <conditionalFormatting sqref="C36">
    <cfRule type="expression" priority="95" dxfId="0" stopIfTrue="1">
      <formula>$A36="*"</formula>
    </cfRule>
  </conditionalFormatting>
  <conditionalFormatting sqref="C39">
    <cfRule type="expression" priority="94" dxfId="0" stopIfTrue="1">
      <formula>$A39="*"</formula>
    </cfRule>
  </conditionalFormatting>
  <conditionalFormatting sqref="C43">
    <cfRule type="expression" priority="93" dxfId="0" stopIfTrue="1">
      <formula>$A43="*"</formula>
    </cfRule>
  </conditionalFormatting>
  <conditionalFormatting sqref="C44">
    <cfRule type="expression" priority="92" dxfId="0" stopIfTrue="1">
      <formula>$A44="*"</formula>
    </cfRule>
  </conditionalFormatting>
  <conditionalFormatting sqref="C45">
    <cfRule type="expression" priority="91" dxfId="0" stopIfTrue="1">
      <formula>$A45="*"</formula>
    </cfRule>
  </conditionalFormatting>
  <conditionalFormatting sqref="C46">
    <cfRule type="expression" priority="90" dxfId="0" stopIfTrue="1">
      <formula>$A46="*"</formula>
    </cfRule>
  </conditionalFormatting>
  <conditionalFormatting sqref="F50">
    <cfRule type="expression" priority="89" dxfId="0" stopIfTrue="1">
      <formula>$A50="*"</formula>
    </cfRule>
  </conditionalFormatting>
  <conditionalFormatting sqref="F51">
    <cfRule type="expression" priority="88" dxfId="0" stopIfTrue="1">
      <formula>$A51="*"</formula>
    </cfRule>
  </conditionalFormatting>
  <conditionalFormatting sqref="F52">
    <cfRule type="expression" priority="87" dxfId="0" stopIfTrue="1">
      <formula>$A52="*"</formula>
    </cfRule>
  </conditionalFormatting>
  <conditionalFormatting sqref="F53">
    <cfRule type="expression" priority="86" dxfId="0" stopIfTrue="1">
      <formula>$A53="*"</formula>
    </cfRule>
  </conditionalFormatting>
  <conditionalFormatting sqref="F54">
    <cfRule type="expression" priority="85" dxfId="0" stopIfTrue="1">
      <formula>$A54="*"</formula>
    </cfRule>
  </conditionalFormatting>
  <conditionalFormatting sqref="F55">
    <cfRule type="expression" priority="84" dxfId="0" stopIfTrue="1">
      <formula>$A55="*"</formula>
    </cfRule>
  </conditionalFormatting>
  <conditionalFormatting sqref="F56">
    <cfRule type="expression" priority="83" dxfId="0" stopIfTrue="1">
      <formula>$A56="*"</formula>
    </cfRule>
  </conditionalFormatting>
  <conditionalFormatting sqref="G56">
    <cfRule type="expression" priority="82" dxfId="0" stopIfTrue="1">
      <formula>$A56="*"</formula>
    </cfRule>
  </conditionalFormatting>
  <conditionalFormatting sqref="G55">
    <cfRule type="expression" priority="81" dxfId="0" stopIfTrue="1">
      <formula>$A55="*"</formula>
    </cfRule>
  </conditionalFormatting>
  <conditionalFormatting sqref="G54">
    <cfRule type="expression" priority="80" dxfId="0" stopIfTrue="1">
      <formula>$A54="*"</formula>
    </cfRule>
  </conditionalFormatting>
  <conditionalFormatting sqref="G53">
    <cfRule type="expression" priority="79" dxfId="0" stopIfTrue="1">
      <formula>$A53="*"</formula>
    </cfRule>
  </conditionalFormatting>
  <conditionalFormatting sqref="G52">
    <cfRule type="expression" priority="78" dxfId="0" stopIfTrue="1">
      <formula>$A52="*"</formula>
    </cfRule>
  </conditionalFormatting>
  <conditionalFormatting sqref="G51">
    <cfRule type="expression" priority="77" dxfId="0" stopIfTrue="1">
      <formula>$A51="*"</formula>
    </cfRule>
  </conditionalFormatting>
  <conditionalFormatting sqref="G50">
    <cfRule type="expression" priority="76" dxfId="0" stopIfTrue="1">
      <formula>$A50="*"</formula>
    </cfRule>
  </conditionalFormatting>
  <conditionalFormatting sqref="H50">
    <cfRule type="expression" priority="75" dxfId="0" stopIfTrue="1">
      <formula>$A50="*"</formula>
    </cfRule>
  </conditionalFormatting>
  <conditionalFormatting sqref="H51">
    <cfRule type="expression" priority="74" dxfId="0" stopIfTrue="1">
      <formula>$A51="*"</formula>
    </cfRule>
  </conditionalFormatting>
  <conditionalFormatting sqref="H52">
    <cfRule type="expression" priority="73" dxfId="0" stopIfTrue="1">
      <formula>$A52="*"</formula>
    </cfRule>
  </conditionalFormatting>
  <conditionalFormatting sqref="H53">
    <cfRule type="expression" priority="72" dxfId="0" stopIfTrue="1">
      <formula>$A53="*"</formula>
    </cfRule>
  </conditionalFormatting>
  <conditionalFormatting sqref="H54">
    <cfRule type="expression" priority="71" dxfId="0" stopIfTrue="1">
      <formula>$A54="*"</formula>
    </cfRule>
  </conditionalFormatting>
  <conditionalFormatting sqref="H55">
    <cfRule type="expression" priority="70" dxfId="0" stopIfTrue="1">
      <formula>$A55="*"</formula>
    </cfRule>
  </conditionalFormatting>
  <conditionalFormatting sqref="H57">
    <cfRule type="expression" priority="69" dxfId="0" stopIfTrue="1">
      <formula>$A57="*"</formula>
    </cfRule>
  </conditionalFormatting>
  <conditionalFormatting sqref="H56">
    <cfRule type="expression" priority="68" dxfId="0" stopIfTrue="1">
      <formula>$A56="*"</formula>
    </cfRule>
  </conditionalFormatting>
  <conditionalFormatting sqref="C48">
    <cfRule type="expression" priority="67" dxfId="0" stopIfTrue="1">
      <formula>$A48="*"</formula>
    </cfRule>
  </conditionalFormatting>
  <conditionalFormatting sqref="C49">
    <cfRule type="expression" priority="66" dxfId="0" stopIfTrue="1">
      <formula>$A49="*"</formula>
    </cfRule>
  </conditionalFormatting>
  <conditionalFormatting sqref="C50">
    <cfRule type="expression" priority="65" dxfId="0" stopIfTrue="1">
      <formula>$A50="*"</formula>
    </cfRule>
  </conditionalFormatting>
  <conditionalFormatting sqref="C51">
    <cfRule type="expression" priority="64" dxfId="0" stopIfTrue="1">
      <formula>$A51="*"</formula>
    </cfRule>
  </conditionalFormatting>
  <conditionalFormatting sqref="C52">
    <cfRule type="expression" priority="63" dxfId="0" stopIfTrue="1">
      <formula>$A52="*"</formula>
    </cfRule>
  </conditionalFormatting>
  <conditionalFormatting sqref="C53">
    <cfRule type="expression" priority="62" dxfId="0" stopIfTrue="1">
      <formula>$A53="*"</formula>
    </cfRule>
  </conditionalFormatting>
  <conditionalFormatting sqref="C54">
    <cfRule type="expression" priority="61" dxfId="0" stopIfTrue="1">
      <formula>$A54="*"</formula>
    </cfRule>
  </conditionalFormatting>
  <conditionalFormatting sqref="C55">
    <cfRule type="expression" priority="60" dxfId="0" stopIfTrue="1">
      <formula>$A55="*"</formula>
    </cfRule>
  </conditionalFormatting>
  <conditionalFormatting sqref="C57">
    <cfRule type="expression" priority="59" dxfId="0" stopIfTrue="1">
      <formula>$A57="*"</formula>
    </cfRule>
  </conditionalFormatting>
  <conditionalFormatting sqref="C58">
    <cfRule type="expression" priority="58" dxfId="0" stopIfTrue="1">
      <formula>$A58="*"</formula>
    </cfRule>
  </conditionalFormatting>
  <conditionalFormatting sqref="C59">
    <cfRule type="expression" priority="57" dxfId="0" stopIfTrue="1">
      <formula>$A59="*"</formula>
    </cfRule>
  </conditionalFormatting>
  <conditionalFormatting sqref="C60">
    <cfRule type="expression" priority="56" dxfId="0" stopIfTrue="1">
      <formula>$A60="*"</formula>
    </cfRule>
  </conditionalFormatting>
  <conditionalFormatting sqref="C61">
    <cfRule type="expression" priority="55" dxfId="0" stopIfTrue="1">
      <formula>$A61="*"</formula>
    </cfRule>
  </conditionalFormatting>
  <conditionalFormatting sqref="C62">
    <cfRule type="expression" priority="54" dxfId="0" stopIfTrue="1">
      <formula>$A62="*"</formula>
    </cfRule>
  </conditionalFormatting>
  <conditionalFormatting sqref="C63">
    <cfRule type="expression" priority="53" dxfId="0" stopIfTrue="1">
      <formula>$A63="*"</formula>
    </cfRule>
  </conditionalFormatting>
  <conditionalFormatting sqref="C64">
    <cfRule type="expression" priority="52" dxfId="0" stopIfTrue="1">
      <formula>$A64="*"</formula>
    </cfRule>
  </conditionalFormatting>
  <conditionalFormatting sqref="C65">
    <cfRule type="expression" priority="51" dxfId="0" stopIfTrue="1">
      <formula>$A65="*"</formula>
    </cfRule>
  </conditionalFormatting>
  <conditionalFormatting sqref="C66">
    <cfRule type="expression" priority="50" dxfId="0" stopIfTrue="1">
      <formula>$A66="*"</formula>
    </cfRule>
  </conditionalFormatting>
  <conditionalFormatting sqref="C67">
    <cfRule type="expression" priority="49" dxfId="0" stopIfTrue="1">
      <formula>$A67="*"</formula>
    </cfRule>
  </conditionalFormatting>
  <conditionalFormatting sqref="C69">
    <cfRule type="expression" priority="48" dxfId="0" stopIfTrue="1">
      <formula>$A69="*"</formula>
    </cfRule>
  </conditionalFormatting>
  <conditionalFormatting sqref="C70">
    <cfRule type="expression" priority="47" dxfId="0" stopIfTrue="1">
      <formula>$A70="*"</formula>
    </cfRule>
  </conditionalFormatting>
  <conditionalFormatting sqref="C71">
    <cfRule type="expression" priority="46" dxfId="0" stopIfTrue="1">
      <formula>$A71="*"</formula>
    </cfRule>
  </conditionalFormatting>
  <conditionalFormatting sqref="C72">
    <cfRule type="expression" priority="45" dxfId="0" stopIfTrue="1">
      <formula>$A72="*"</formula>
    </cfRule>
  </conditionalFormatting>
  <conditionalFormatting sqref="C73">
    <cfRule type="expression" priority="44" dxfId="0" stopIfTrue="1">
      <formula>$A73="*"</formula>
    </cfRule>
  </conditionalFormatting>
  <conditionalFormatting sqref="C74">
    <cfRule type="expression" priority="43" dxfId="0" stopIfTrue="1">
      <formula>$A74="*"</formula>
    </cfRule>
  </conditionalFormatting>
  <conditionalFormatting sqref="C75">
    <cfRule type="expression" priority="42" dxfId="0" stopIfTrue="1">
      <formula>$A75="*"</formula>
    </cfRule>
  </conditionalFormatting>
  <conditionalFormatting sqref="C76">
    <cfRule type="expression" priority="41" dxfId="0" stopIfTrue="1">
      <formula>$A76="*"</formula>
    </cfRule>
  </conditionalFormatting>
  <conditionalFormatting sqref="C77">
    <cfRule type="expression" priority="40" dxfId="0" stopIfTrue="1">
      <formula>$A77="*"</formula>
    </cfRule>
  </conditionalFormatting>
  <conditionalFormatting sqref="C78">
    <cfRule type="expression" priority="39" dxfId="0" stopIfTrue="1">
      <formula>$A78="*"</formula>
    </cfRule>
  </conditionalFormatting>
  <conditionalFormatting sqref="C79">
    <cfRule type="expression" priority="38" dxfId="0" stopIfTrue="1">
      <formula>$A79="*"</formula>
    </cfRule>
  </conditionalFormatting>
  <conditionalFormatting sqref="C80">
    <cfRule type="expression" priority="37" dxfId="0" stopIfTrue="1">
      <formula>$A80="*"</formula>
    </cfRule>
  </conditionalFormatting>
  <conditionalFormatting sqref="C81">
    <cfRule type="expression" priority="36" dxfId="0" stopIfTrue="1">
      <formula>$A81="*"</formula>
    </cfRule>
  </conditionalFormatting>
  <conditionalFormatting sqref="C82">
    <cfRule type="expression" priority="35" dxfId="0" stopIfTrue="1">
      <formula>$A82="*"</formula>
    </cfRule>
  </conditionalFormatting>
  <conditionalFormatting sqref="C83">
    <cfRule type="expression" priority="34" dxfId="0" stopIfTrue="1">
      <formula>$A83="*"</formula>
    </cfRule>
  </conditionalFormatting>
  <conditionalFormatting sqref="C84">
    <cfRule type="expression" priority="33" dxfId="0" stopIfTrue="1">
      <formula>$A84="*"</formula>
    </cfRule>
  </conditionalFormatting>
  <conditionalFormatting sqref="C85">
    <cfRule type="expression" priority="32" dxfId="0" stopIfTrue="1">
      <formula>$A85="*"</formula>
    </cfRule>
  </conditionalFormatting>
  <conditionalFormatting sqref="C86">
    <cfRule type="expression" priority="31" dxfId="0" stopIfTrue="1">
      <formula>$A86="*"</formula>
    </cfRule>
  </conditionalFormatting>
  <conditionalFormatting sqref="C87">
    <cfRule type="expression" priority="30" dxfId="0" stopIfTrue="1">
      <formula>$A87="*"</formula>
    </cfRule>
  </conditionalFormatting>
  <conditionalFormatting sqref="C88">
    <cfRule type="expression" priority="29" dxfId="0" stopIfTrue="1">
      <formula>$A88="*"</formula>
    </cfRule>
  </conditionalFormatting>
  <conditionalFormatting sqref="C89">
    <cfRule type="expression" priority="28" dxfId="0" stopIfTrue="1">
      <formula>$A89="*"</formula>
    </cfRule>
  </conditionalFormatting>
  <conditionalFormatting sqref="C90">
    <cfRule type="expression" priority="27" dxfId="0" stopIfTrue="1">
      <formula>$A90="*"</formula>
    </cfRule>
  </conditionalFormatting>
  <conditionalFormatting sqref="C91">
    <cfRule type="expression" priority="26" dxfId="0" stopIfTrue="1">
      <formula>$A91="*"</formula>
    </cfRule>
  </conditionalFormatting>
  <conditionalFormatting sqref="C92">
    <cfRule type="expression" priority="25" dxfId="0" stopIfTrue="1">
      <formula>$A92="*"</formula>
    </cfRule>
  </conditionalFormatting>
  <conditionalFormatting sqref="C93">
    <cfRule type="expression" priority="24" dxfId="0" stopIfTrue="1">
      <formula>$A93="*"</formula>
    </cfRule>
  </conditionalFormatting>
  <conditionalFormatting sqref="C94">
    <cfRule type="expression" priority="23" dxfId="0" stopIfTrue="1">
      <formula>$A94="*"</formula>
    </cfRule>
  </conditionalFormatting>
  <conditionalFormatting sqref="C95">
    <cfRule type="expression" priority="22" dxfId="0" stopIfTrue="1">
      <formula>$A95="*"</formula>
    </cfRule>
  </conditionalFormatting>
  <conditionalFormatting sqref="C96">
    <cfRule type="expression" priority="21" dxfId="0" stopIfTrue="1">
      <formula>$A96="*"</formula>
    </cfRule>
  </conditionalFormatting>
  <conditionalFormatting sqref="C97">
    <cfRule type="expression" priority="20" dxfId="0" stopIfTrue="1">
      <formula>$A97="*"</formula>
    </cfRule>
  </conditionalFormatting>
  <conditionalFormatting sqref="C98">
    <cfRule type="expression" priority="19" dxfId="0" stopIfTrue="1">
      <formula>$A98="*"</formula>
    </cfRule>
  </conditionalFormatting>
  <conditionalFormatting sqref="C99">
    <cfRule type="expression" priority="18" dxfId="0" stopIfTrue="1">
      <formula>$A99="*"</formula>
    </cfRule>
  </conditionalFormatting>
  <conditionalFormatting sqref="C100">
    <cfRule type="expression" priority="17" dxfId="0" stopIfTrue="1">
      <formula>$A100="*"</formula>
    </cfRule>
  </conditionalFormatting>
  <conditionalFormatting sqref="C101">
    <cfRule type="expression" priority="16" dxfId="0" stopIfTrue="1">
      <formula>$A101="*"</formula>
    </cfRule>
  </conditionalFormatting>
  <conditionalFormatting sqref="C102">
    <cfRule type="expression" priority="15" dxfId="0" stopIfTrue="1">
      <formula>$A102="*"</formula>
    </cfRule>
  </conditionalFormatting>
  <conditionalFormatting sqref="C103">
    <cfRule type="expression" priority="14" dxfId="0" stopIfTrue="1">
      <formula>$A103="*"</formula>
    </cfRule>
  </conditionalFormatting>
  <conditionalFormatting sqref="C104">
    <cfRule type="expression" priority="13" dxfId="0" stopIfTrue="1">
      <formula>$A104="*"</formula>
    </cfRule>
  </conditionalFormatting>
  <conditionalFormatting sqref="C105">
    <cfRule type="expression" priority="12" dxfId="0" stopIfTrue="1">
      <formula>$A105="*"</formula>
    </cfRule>
  </conditionalFormatting>
  <conditionalFormatting sqref="C106">
    <cfRule type="expression" priority="11" dxfId="0" stopIfTrue="1">
      <formula>$A106="*"</formula>
    </cfRule>
  </conditionalFormatting>
  <conditionalFormatting sqref="C107">
    <cfRule type="expression" priority="10" dxfId="0" stopIfTrue="1">
      <formula>$A107="*"</formula>
    </cfRule>
  </conditionalFormatting>
  <conditionalFormatting sqref="C108">
    <cfRule type="expression" priority="9" dxfId="0" stopIfTrue="1">
      <formula>$A108="*"</formula>
    </cfRule>
  </conditionalFormatting>
  <conditionalFormatting sqref="C109">
    <cfRule type="expression" priority="8" dxfId="0" stopIfTrue="1">
      <formula>$A109="*"</formula>
    </cfRule>
  </conditionalFormatting>
  <conditionalFormatting sqref="C110">
    <cfRule type="expression" priority="7" dxfId="0" stopIfTrue="1">
      <formula>$A110="*"</formula>
    </cfRule>
  </conditionalFormatting>
  <conditionalFormatting sqref="C111">
    <cfRule type="expression" priority="6" dxfId="0" stopIfTrue="1">
      <formula>$A111="*"</formula>
    </cfRule>
  </conditionalFormatting>
  <conditionalFormatting sqref="C112">
    <cfRule type="expression" priority="5" dxfId="0" stopIfTrue="1">
      <formula>$A112="*"</formula>
    </cfRule>
  </conditionalFormatting>
  <conditionalFormatting sqref="C113">
    <cfRule type="expression" priority="4" dxfId="0" stopIfTrue="1">
      <formula>$A113="*"</formula>
    </cfRule>
  </conditionalFormatting>
  <conditionalFormatting sqref="C114">
    <cfRule type="expression" priority="3" dxfId="0" stopIfTrue="1">
      <formula>$A114="*"</formula>
    </cfRule>
  </conditionalFormatting>
  <conditionalFormatting sqref="C115">
    <cfRule type="expression" priority="2" dxfId="0" stopIfTrue="1">
      <formula>$A115="*"</formula>
    </cfRule>
  </conditionalFormatting>
  <conditionalFormatting sqref="C116">
    <cfRule type="expression" priority="1" dxfId="0" stopIfTrue="1">
      <formula>$A116="*"</formula>
    </cfRule>
  </conditionalFormatting>
  <printOptions gridLines="1"/>
  <pageMargins left="0.7874015748031497" right="0.7874015748031497" top="0.3937007874015748" bottom="0.5905511811023623" header="0.3937007874015748" footer="0.3937007874015748"/>
  <pageSetup horizontalDpi="600" verticalDpi="600" orientation="landscape" pageOrder="overThenDown" paperSize="9" r:id="rId2"/>
  <headerFooter alignWithMargins="0">
    <oddFooter>&amp;L&amp;F&amp;C&amp;D&amp;R&amp;P/&amp;N</oddFooter>
  </headerFooter>
  <colBreaks count="3" manualBreakCount="3">
    <brk id="4" max="65535" man="1"/>
    <brk id="8" max="65535" man="1"/>
    <brk id="13"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Horacio</dc:creator>
  <cp:keywords/>
  <dc:description/>
  <cp:lastModifiedBy>Andrés Avellaneda</cp:lastModifiedBy>
  <cp:lastPrinted>2009-10-22T16:55:57Z</cp:lastPrinted>
  <dcterms:created xsi:type="dcterms:W3CDTF">2001-11-22T21:44:20Z</dcterms:created>
  <dcterms:modified xsi:type="dcterms:W3CDTF">2019-12-14T05:39:30Z</dcterms:modified>
  <cp:category/>
  <cp:version/>
  <cp:contentType/>
  <cp:contentStatus/>
</cp:coreProperties>
</file>